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campo\Dropbox\FAA_FMP\Training\AA&amp;S_22\6_Intro to probabilistic Master Curve analysis\Excel_Examples\MasterCurveRnd_kc\"/>
    </mc:Choice>
  </mc:AlternateContent>
  <bookViews>
    <workbookView xWindow="0" yWindow="0" windowWidth="32160" windowHeight="15705"/>
  </bookViews>
  <sheets>
    <sheet name="MC_from_005" sheetId="3" r:id="rId1"/>
    <sheet name="Sheet1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5" i="3" l="1"/>
  <c r="AD15" i="3"/>
  <c r="W15" i="3"/>
  <c r="P15" i="3"/>
  <c r="I15" i="3"/>
  <c r="AS32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14" i="3"/>
  <c r="AO15" i="3"/>
  <c r="AP15" i="3"/>
  <c r="AO16" i="3"/>
  <c r="AP16" i="3"/>
  <c r="AO17" i="3"/>
  <c r="AP17" i="3"/>
  <c r="AO18" i="3"/>
  <c r="AP18" i="3"/>
  <c r="AO19" i="3"/>
  <c r="AP19" i="3"/>
  <c r="AO20" i="3"/>
  <c r="AP20" i="3"/>
  <c r="AO21" i="3"/>
  <c r="AP21" i="3"/>
  <c r="AO22" i="3"/>
  <c r="AP22" i="3"/>
  <c r="AO23" i="3"/>
  <c r="AP23" i="3"/>
  <c r="AO24" i="3"/>
  <c r="AP24" i="3"/>
  <c r="AO25" i="3"/>
  <c r="AP25" i="3"/>
  <c r="AO26" i="3"/>
  <c r="AP26" i="3"/>
  <c r="AO27" i="3"/>
  <c r="AP27" i="3"/>
  <c r="AO28" i="3"/>
  <c r="AP28" i="3"/>
  <c r="AO29" i="3"/>
  <c r="AP29" i="3"/>
  <c r="AO14" i="3"/>
  <c r="AP14" i="3"/>
  <c r="AH15" i="3"/>
  <c r="AI15" i="3"/>
  <c r="AH16" i="3"/>
  <c r="AI16" i="3"/>
  <c r="AH17" i="3"/>
  <c r="AI17" i="3"/>
  <c r="AH18" i="3"/>
  <c r="AI18" i="3"/>
  <c r="AH19" i="3"/>
  <c r="AI19" i="3"/>
  <c r="AH20" i="3"/>
  <c r="AI20" i="3"/>
  <c r="AH21" i="3"/>
  <c r="AI21" i="3"/>
  <c r="AH22" i="3"/>
  <c r="AI22" i="3"/>
  <c r="AH23" i="3"/>
  <c r="AI23" i="3"/>
  <c r="AH24" i="3"/>
  <c r="AI24" i="3"/>
  <c r="AH25" i="3"/>
  <c r="AI25" i="3"/>
  <c r="AH26" i="3"/>
  <c r="AI26" i="3"/>
  <c r="AH27" i="3"/>
  <c r="AI27" i="3"/>
  <c r="AH28" i="3"/>
  <c r="AI28" i="3"/>
  <c r="AH29" i="3"/>
  <c r="AI29" i="3"/>
  <c r="AH14" i="3"/>
  <c r="AI14" i="3"/>
  <c r="AA15" i="3"/>
  <c r="AB15" i="3"/>
  <c r="AA16" i="3"/>
  <c r="AB16" i="3"/>
  <c r="AA17" i="3"/>
  <c r="AB17" i="3"/>
  <c r="AA18" i="3"/>
  <c r="AB18" i="3"/>
  <c r="AA19" i="3"/>
  <c r="AB19" i="3"/>
  <c r="AA20" i="3"/>
  <c r="AB20" i="3"/>
  <c r="AA21" i="3"/>
  <c r="AB21" i="3"/>
  <c r="AA22" i="3"/>
  <c r="AB22" i="3"/>
  <c r="AA23" i="3"/>
  <c r="AB23" i="3"/>
  <c r="AA24" i="3"/>
  <c r="AB24" i="3"/>
  <c r="AA25" i="3"/>
  <c r="AB25" i="3"/>
  <c r="AA26" i="3"/>
  <c r="AB26" i="3"/>
  <c r="AA27" i="3"/>
  <c r="AB27" i="3"/>
  <c r="AA28" i="3"/>
  <c r="AB28" i="3"/>
  <c r="AA29" i="3"/>
  <c r="AB29" i="3"/>
  <c r="AA14" i="3"/>
  <c r="AB14" i="3"/>
  <c r="T15" i="3"/>
  <c r="U15" i="3"/>
  <c r="T16" i="3"/>
  <c r="U16" i="3"/>
  <c r="T17" i="3"/>
  <c r="U17" i="3"/>
  <c r="T18" i="3"/>
  <c r="U18" i="3"/>
  <c r="T19" i="3"/>
  <c r="U19" i="3"/>
  <c r="T20" i="3"/>
  <c r="U20" i="3"/>
  <c r="T21" i="3"/>
  <c r="U21" i="3"/>
  <c r="T22" i="3"/>
  <c r="U22" i="3"/>
  <c r="T23" i="3"/>
  <c r="U23" i="3"/>
  <c r="T24" i="3"/>
  <c r="U24" i="3"/>
  <c r="T25" i="3"/>
  <c r="U25" i="3"/>
  <c r="T26" i="3"/>
  <c r="U26" i="3"/>
  <c r="T27" i="3"/>
  <c r="U27" i="3"/>
  <c r="T28" i="3"/>
  <c r="U28" i="3"/>
  <c r="T29" i="3"/>
  <c r="U29" i="3"/>
  <c r="T14" i="3"/>
  <c r="U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14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14" i="3"/>
</calcChain>
</file>

<file path=xl/sharedStrings.xml><?xml version="1.0" encoding="utf-8"?>
<sst xmlns="http://schemas.openxmlformats.org/spreadsheetml/2006/main" count="232" uniqueCount="42">
  <si>
    <t>Flt_no</t>
  </si>
  <si>
    <t>c</t>
  </si>
  <si>
    <t>x</t>
  </si>
  <si>
    <t>SMART</t>
  </si>
  <si>
    <t xml:space="preserve">Original </t>
  </si>
  <si>
    <t>Master</t>
  </si>
  <si>
    <t>Curve</t>
  </si>
  <si>
    <t>POF = (1-exp(-exp(-(RS-B)/A)))</t>
  </si>
  <si>
    <t>2.047-199</t>
  </si>
  <si>
    <t>Sample 1</t>
  </si>
  <si>
    <t>POF</t>
  </si>
  <si>
    <t>Sample 2</t>
  </si>
  <si>
    <t>Sample 3</t>
  </si>
  <si>
    <t>Sample 4</t>
  </si>
  <si>
    <t>Sample 5</t>
  </si>
  <si>
    <t>E(POF)</t>
  </si>
  <si>
    <r>
      <t>KC</t>
    </r>
    <r>
      <rPr>
        <sz val="8"/>
        <color rgb="FF3F3F76"/>
        <rFont val="Calibri"/>
        <family val="2"/>
        <scheme val="minor"/>
      </rPr>
      <t>MC</t>
    </r>
  </si>
  <si>
    <t>Kc</t>
  </si>
  <si>
    <t>ai</t>
  </si>
  <si>
    <t xml:space="preserve">Deterministic </t>
  </si>
  <si>
    <t>Samples</t>
  </si>
  <si>
    <r>
      <t>RS = (KC</t>
    </r>
    <r>
      <rPr>
        <sz val="8"/>
        <color theme="1"/>
        <rFont val="Calibri"/>
        <family val="2"/>
        <scheme val="minor"/>
      </rPr>
      <t>SAMPLE</t>
    </r>
    <r>
      <rPr>
        <sz val="11"/>
        <color theme="1"/>
        <rFont val="Calibri"/>
        <family val="2"/>
        <scheme val="minor"/>
      </rPr>
      <t>/Kc</t>
    </r>
    <r>
      <rPr>
        <sz val="8"/>
        <color theme="1"/>
        <rFont val="Calibri"/>
        <family val="2"/>
        <scheme val="minor"/>
      </rPr>
      <t>MC</t>
    </r>
    <r>
      <rPr>
        <sz val="11"/>
        <color theme="1"/>
        <rFont val="Calibri"/>
        <family val="2"/>
        <scheme val="minor"/>
      </rPr>
      <t>) RS</t>
    </r>
    <r>
      <rPr>
        <sz val="8"/>
        <color theme="1"/>
        <rFont val="Calibri"/>
        <family val="2"/>
        <scheme val="minor"/>
      </rPr>
      <t>MC</t>
    </r>
  </si>
  <si>
    <t>EVD Location (B)</t>
  </si>
  <si>
    <t>EVD Scale (A)</t>
  </si>
  <si>
    <t>Flt no.</t>
  </si>
  <si>
    <t>Residual
Strength</t>
  </si>
  <si>
    <t>Master Curve flt no.</t>
  </si>
  <si>
    <t>Sample flt no.</t>
  </si>
  <si>
    <t>Residual Strength</t>
  </si>
  <si>
    <t>Residual Strength Sample</t>
  </si>
  <si>
    <t>Extract POF @</t>
  </si>
  <si>
    <t>Compute Average (E(POF))</t>
  </si>
  <si>
    <t>Step 1</t>
  </si>
  <si>
    <t>Step 2</t>
  </si>
  <si>
    <t>Step 3</t>
  </si>
  <si>
    <t>Step 4</t>
  </si>
  <si>
    <t>Step 5</t>
  </si>
  <si>
    <t>Extract Flt no., Crack Size, and Residual Strength from the fracture mechanics run.</t>
  </si>
  <si>
    <t>Locate the five fracture toughness random samples (Extracted from SMART).</t>
  </si>
  <si>
    <t>Copy and paste each of the five fracture toughness samples.</t>
  </si>
  <si>
    <t>Copy the POF value at 10,000 flights.</t>
  </si>
  <si>
    <t xml:space="preserve">Compute the average using the five POF values at 10,000.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</si>
</sst>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4" fillId="5" borderId="3" applyNumberFormat="0" applyFont="0" applyAlignment="0" applyProtection="0"/>
    <xf numFmtId="0" fontId="6" fillId="6" borderId="0" applyNumberFormat="0" applyBorder="0" applyAlignment="0" applyProtection="0"/>
    <xf numFmtId="0" fontId="7" fillId="7" borderId="1" applyNumberFormat="0" applyAlignment="0" applyProtection="0"/>
  </cellStyleXfs>
  <cellXfs count="39">
    <xf numFmtId="0" fontId="0" fillId="0" borderId="0" xfId="0"/>
    <xf numFmtId="11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2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3" borderId="2" xfId="2" applyBorder="1" applyAlignment="1">
      <alignment horizontal="center" vertical="center"/>
    </xf>
    <xf numFmtId="0" fontId="2" fillId="3" borderId="1" xfId="2" applyAlignment="1">
      <alignment horizontal="center" vertical="center"/>
    </xf>
    <xf numFmtId="0" fontId="2" fillId="5" borderId="3" xfId="3" applyFont="1" applyAlignment="1">
      <alignment horizontal="center" vertical="center"/>
    </xf>
    <xf numFmtId="0" fontId="6" fillId="6" borderId="3" xfId="4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7" fillId="7" borderId="1" xfId="5" applyNumberFormat="1" applyAlignment="1">
      <alignment vertical="center"/>
    </xf>
    <xf numFmtId="11" fontId="7" fillId="7" borderId="1" xfId="5" applyNumberFormat="1" applyAlignment="1">
      <alignment vertical="center"/>
    </xf>
    <xf numFmtId="2" fontId="2" fillId="3" borderId="1" xfId="2" applyNumberForma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/>
    <xf numFmtId="11" fontId="9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1" fontId="7" fillId="7" borderId="1" xfId="5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2" fillId="0" borderId="0" xfId="2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7" borderId="1" xfId="5" applyAlignment="1">
      <alignment horizontal="center" vertical="center"/>
    </xf>
    <xf numFmtId="0" fontId="10" fillId="0" borderId="0" xfId="0" applyFont="1" applyAlignment="1">
      <alignment horizontal="center"/>
    </xf>
  </cellXfs>
  <cellStyles count="6">
    <cellStyle name="Calculation" xfId="5" builtinId="22"/>
    <cellStyle name="Good" xfId="1" builtinId="26"/>
    <cellStyle name="Input" xfId="2" builtinId="20"/>
    <cellStyle name="Neutral" xfId="4" builtinId="28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MC_from_005!$AS$13</c:f>
              <c:strCache>
                <c:ptCount val="1"/>
                <c:pt idx="0">
                  <c:v>E(POF)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MC_from_005!$AR$14:$AR$34</c:f>
              <c:numCache>
                <c:formatCode>General</c:formatCode>
                <c:ptCount val="2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xVal>
          <c:yVal>
            <c:numRef>
              <c:f>MC_from_005!$AS$14:$AS$34</c:f>
              <c:numCache>
                <c:formatCode>0.00E+00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8.8817841970012528E-17</c:v>
                </c:pt>
                <c:pt idx="4">
                  <c:v>1.8873791418627661E-15</c:v>
                </c:pt>
                <c:pt idx="5">
                  <c:v>9.0816243414337802E-15</c:v>
                </c:pt>
                <c:pt idx="6">
                  <c:v>3.4239278079439825E-14</c:v>
                </c:pt>
                <c:pt idx="7">
                  <c:v>1.3811174426336947E-13</c:v>
                </c:pt>
                <c:pt idx="8">
                  <c:v>6.2434502012820307E-13</c:v>
                </c:pt>
                <c:pt idx="9">
                  <c:v>3.0734081946093283E-12</c:v>
                </c:pt>
                <c:pt idx="10">
                  <c:v>1.5529000307878958E-11</c:v>
                </c:pt>
                <c:pt idx="11">
                  <c:v>8.0278161895819269E-11</c:v>
                </c:pt>
                <c:pt idx="12">
                  <c:v>4.2229033603291557E-10</c:v>
                </c:pt>
                <c:pt idx="13">
                  <c:v>2.2632235197050931E-9</c:v>
                </c:pt>
                <c:pt idx="14">
                  <c:v>1.2554833617173244E-8</c:v>
                </c:pt>
                <c:pt idx="15">
                  <c:v>7.1783001653891176E-8</c:v>
                </c:pt>
                <c:pt idx="17" formatCode="General">
                  <c:v>0</c:v>
                </c:pt>
                <c:pt idx="18">
                  <c:v>0.22175727614804425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33-44A6-A7CA-F5B7E1C8F360}"/>
            </c:ext>
          </c:extLst>
        </c:ser>
        <c:ser>
          <c:idx val="1"/>
          <c:order val="1"/>
          <c:tx>
            <c:strRef>
              <c:f>MC_from_005!$AT$13</c:f>
              <c:strCache>
                <c:ptCount val="1"/>
                <c:pt idx="0">
                  <c:v>SMART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MC_from_005!$AR$14:$AR$34</c:f>
              <c:numCache>
                <c:formatCode>General</c:formatCode>
                <c:ptCount val="2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</c:numCache>
            </c:numRef>
          </c:xVal>
          <c:yVal>
            <c:numRef>
              <c:f>MC_from_005!$AT$14:$AT$34</c:f>
              <c:numCache>
                <c:formatCode>0.00E+00</c:formatCode>
                <c:ptCount val="21"/>
                <c:pt idx="0">
                  <c:v>9.9999999999999995E-21</c:v>
                </c:pt>
                <c:pt idx="1">
                  <c:v>9.9999999999999995E-21</c:v>
                </c:pt>
                <c:pt idx="2">
                  <c:v>5.5900000000000002E-20</c:v>
                </c:pt>
                <c:pt idx="3">
                  <c:v>1.001E-16</c:v>
                </c:pt>
                <c:pt idx="4">
                  <c:v>1.881E-15</c:v>
                </c:pt>
                <c:pt idx="5">
                  <c:v>9.0750000000000001E-15</c:v>
                </c:pt>
                <c:pt idx="6">
                  <c:v>3.4230000000000003E-14</c:v>
                </c:pt>
                <c:pt idx="7">
                  <c:v>1.3810000000000001E-13</c:v>
                </c:pt>
                <c:pt idx="8">
                  <c:v>6.2440000000000005E-13</c:v>
                </c:pt>
                <c:pt idx="9">
                  <c:v>3.0729999999999999E-12</c:v>
                </c:pt>
                <c:pt idx="10">
                  <c:v>1.553E-11</c:v>
                </c:pt>
                <c:pt idx="11">
                  <c:v>8.0280000000000006E-11</c:v>
                </c:pt>
                <c:pt idx="12">
                  <c:v>4.2229999999999998E-10</c:v>
                </c:pt>
                <c:pt idx="13">
                  <c:v>2.2630000000000001E-9</c:v>
                </c:pt>
                <c:pt idx="14">
                  <c:v>1.255E-8</c:v>
                </c:pt>
                <c:pt idx="15">
                  <c:v>7.1779999999999998E-8</c:v>
                </c:pt>
                <c:pt idx="18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33-44A6-A7CA-F5B7E1C8F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418760"/>
        <c:axId val="33596192"/>
      </c:scatterChart>
      <c:valAx>
        <c:axId val="228418760"/>
        <c:scaling>
          <c:orientation val="minMax"/>
          <c:max val="1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Flt.</a:t>
                </a:r>
                <a:r>
                  <a:rPr lang="en-US" sz="1200" baseline="0"/>
                  <a:t> no</a:t>
                </a:r>
                <a:endParaRPr lang="en-US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96192"/>
        <c:crosses val="autoZero"/>
        <c:crossBetween val="midCat"/>
      </c:valAx>
      <c:valAx>
        <c:axId val="33596192"/>
        <c:scaling>
          <c:logBase val="10"/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POF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418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630249343832018"/>
          <c:y val="0.85353323718198582"/>
          <c:w val="0.43628390201224848"/>
          <c:h val="8.45855746992022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146957</xdr:colOff>
      <xdr:row>12</xdr:row>
      <xdr:rowOff>97427</xdr:rowOff>
    </xdr:from>
    <xdr:to>
      <xdr:col>54</xdr:col>
      <xdr:colOff>468085</xdr:colOff>
      <xdr:row>27</xdr:row>
      <xdr:rowOff>97427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0"/>
  <sheetViews>
    <sheetView tabSelected="1" topLeftCell="AF1" workbookViewId="0">
      <selection activeCell="AX28" sqref="AX28"/>
    </sheetView>
  </sheetViews>
  <sheetFormatPr defaultColWidth="8.86328125" defaultRowHeight="14.25" x14ac:dyDescent="0.45"/>
  <cols>
    <col min="1" max="1" width="3.19921875" style="6" customWidth="1"/>
    <col min="2" max="2" width="14.19921875" style="5" customWidth="1"/>
    <col min="3" max="3" width="7.53125" style="5" customWidth="1"/>
    <col min="4" max="4" width="11.6640625" style="5" customWidth="1"/>
    <col min="5" max="5" width="8.86328125" style="5"/>
    <col min="6" max="6" width="3.6640625" style="6" customWidth="1"/>
    <col min="7" max="7" width="8.86328125" style="5"/>
    <col min="8" max="8" width="3.19921875" style="6" customWidth="1"/>
    <col min="9" max="9" width="8.86328125" style="5"/>
    <col min="10" max="10" width="12.59765625" style="5" customWidth="1"/>
    <col min="11" max="11" width="9.73046875" style="5" bestFit="1" customWidth="1"/>
    <col min="12" max="12" width="11.06640625" style="5" bestFit="1" customWidth="1"/>
    <col min="13" max="13" width="12.73046875" style="5" bestFit="1" customWidth="1"/>
    <col min="14" max="14" width="9.19921875" style="5" customWidth="1"/>
    <col min="15" max="15" width="4.06640625" style="6" customWidth="1"/>
    <col min="16" max="16" width="8.86328125" style="5"/>
    <col min="17" max="17" width="13.33203125" style="5" customWidth="1"/>
    <col min="18" max="18" width="9.73046875" style="5" bestFit="1" customWidth="1"/>
    <col min="19" max="19" width="11.06640625" style="5" bestFit="1" customWidth="1"/>
    <col min="20" max="20" width="12.73046875" style="5" bestFit="1" customWidth="1"/>
    <col min="21" max="21" width="9.19921875" style="5" customWidth="1"/>
    <col min="22" max="22" width="4.06640625" style="6" customWidth="1"/>
    <col min="23" max="23" width="8.86328125" style="5"/>
    <col min="24" max="24" width="14.06640625" style="5" customWidth="1"/>
    <col min="25" max="25" width="9.73046875" style="5" bestFit="1" customWidth="1"/>
    <col min="26" max="26" width="11.06640625" style="5" bestFit="1" customWidth="1"/>
    <col min="27" max="27" width="12.73046875" style="5" bestFit="1" customWidth="1"/>
    <col min="28" max="28" width="9.19921875" style="5" customWidth="1"/>
    <col min="29" max="29" width="4.06640625" style="6" customWidth="1"/>
    <col min="30" max="30" width="8.86328125" style="5"/>
    <col min="31" max="31" width="14.33203125" style="5" customWidth="1"/>
    <col min="32" max="32" width="9.73046875" style="5" bestFit="1" customWidth="1"/>
    <col min="33" max="33" width="11.06640625" style="5" bestFit="1" customWidth="1"/>
    <col min="34" max="34" width="12.73046875" style="5" bestFit="1" customWidth="1"/>
    <col min="35" max="35" width="9.19921875" style="5" customWidth="1"/>
    <col min="36" max="36" width="4.06640625" style="6" customWidth="1"/>
    <col min="37" max="37" width="8.86328125" style="5"/>
    <col min="38" max="38" width="12.6640625" style="5" customWidth="1"/>
    <col min="39" max="39" width="9.73046875" style="5" bestFit="1" customWidth="1"/>
    <col min="40" max="40" width="11.06640625" style="5" bestFit="1" customWidth="1"/>
    <col min="41" max="41" width="12.73046875" style="5" bestFit="1" customWidth="1"/>
    <col min="42" max="42" width="9.19921875" style="5" customWidth="1"/>
    <col min="43" max="43" width="4.06640625" style="6" customWidth="1"/>
    <col min="44" max="55" width="8.86328125" style="5"/>
    <col min="56" max="56" width="8.86328125" style="20"/>
    <col min="57" max="16384" width="8.86328125" style="5"/>
  </cols>
  <sheetData>
    <row r="1" spans="1:56" s="27" customFormat="1" ht="15.75" x14ac:dyDescent="0.5">
      <c r="C1" s="30" t="s">
        <v>32</v>
      </c>
      <c r="D1" s="29" t="s">
        <v>37</v>
      </c>
      <c r="BD1" s="28"/>
    </row>
    <row r="2" spans="1:56" s="27" customFormat="1" ht="15.75" x14ac:dyDescent="0.5">
      <c r="C2" s="30" t="s">
        <v>33</v>
      </c>
      <c r="D2" s="29" t="s">
        <v>38</v>
      </c>
      <c r="BD2" s="28"/>
    </row>
    <row r="3" spans="1:56" s="27" customFormat="1" ht="15.75" x14ac:dyDescent="0.5">
      <c r="C3" s="30" t="s">
        <v>34</v>
      </c>
      <c r="D3" s="29" t="s">
        <v>39</v>
      </c>
      <c r="BD3" s="28"/>
    </row>
    <row r="4" spans="1:56" s="27" customFormat="1" ht="15.75" x14ac:dyDescent="0.5">
      <c r="C4" s="30" t="s">
        <v>35</v>
      </c>
      <c r="D4" s="29" t="s">
        <v>40</v>
      </c>
      <c r="BD4" s="28"/>
    </row>
    <row r="5" spans="1:56" s="27" customFormat="1" ht="15.75" x14ac:dyDescent="0.5">
      <c r="C5" s="30" t="s">
        <v>36</v>
      </c>
      <c r="D5" s="29" t="s">
        <v>41</v>
      </c>
      <c r="BD5" s="28"/>
    </row>
    <row r="6" spans="1:56" s="6" customFormat="1" ht="14.65" thickBot="1" x14ac:dyDescent="0.5">
      <c r="BD6" s="20"/>
    </row>
    <row r="7" spans="1:56" ht="14.65" thickBot="1" x14ac:dyDescent="0.5">
      <c r="B7" s="7" t="s">
        <v>22</v>
      </c>
      <c r="C7" s="8">
        <v>14.65</v>
      </c>
      <c r="J7" s="34" t="s">
        <v>7</v>
      </c>
      <c r="K7" s="35"/>
      <c r="L7" s="35"/>
      <c r="M7" s="36"/>
    </row>
    <row r="8" spans="1:56" ht="14.65" thickBot="1" x14ac:dyDescent="0.5">
      <c r="B8" s="7" t="s">
        <v>23</v>
      </c>
      <c r="C8" s="8">
        <v>0.8</v>
      </c>
    </row>
    <row r="9" spans="1:56" ht="14.65" thickBot="1" x14ac:dyDescent="0.5">
      <c r="B9" s="9" t="s">
        <v>16</v>
      </c>
      <c r="C9" s="9">
        <v>34.799999999999997</v>
      </c>
      <c r="J9" s="34" t="s">
        <v>21</v>
      </c>
      <c r="K9" s="35"/>
      <c r="L9" s="35"/>
      <c r="M9" s="36"/>
    </row>
    <row r="10" spans="1:56" x14ac:dyDescent="0.45">
      <c r="B10" s="10" t="s">
        <v>18</v>
      </c>
      <c r="C10" s="10">
        <v>5.0000000000000001E-3</v>
      </c>
      <c r="D10" s="10" t="s">
        <v>19</v>
      </c>
    </row>
    <row r="11" spans="1:56" customFormat="1" x14ac:dyDescent="0.4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21"/>
    </row>
    <row r="12" spans="1:56" customFormat="1" ht="18" x14ac:dyDescent="0.55000000000000004">
      <c r="A12" s="6"/>
      <c r="B12" s="38" t="s">
        <v>32</v>
      </c>
      <c r="C12" s="38"/>
      <c r="D12" s="38"/>
      <c r="E12" s="38"/>
      <c r="F12" s="6"/>
      <c r="G12" s="19" t="s">
        <v>33</v>
      </c>
      <c r="H12" s="6"/>
      <c r="I12" s="19" t="s">
        <v>34</v>
      </c>
      <c r="J12" s="6"/>
      <c r="K12" s="6"/>
      <c r="L12" s="6"/>
      <c r="M12" s="6"/>
      <c r="N12" s="6"/>
      <c r="O12" s="6"/>
      <c r="P12" s="19" t="s">
        <v>34</v>
      </c>
      <c r="Q12" s="6"/>
      <c r="R12" s="6"/>
      <c r="S12" s="6"/>
      <c r="T12" s="6"/>
      <c r="U12" s="6"/>
      <c r="V12" s="6"/>
      <c r="W12" s="19" t="s">
        <v>34</v>
      </c>
      <c r="X12" s="6"/>
      <c r="Y12" s="6"/>
      <c r="Z12" s="6"/>
      <c r="AA12" s="6"/>
      <c r="AB12" s="6"/>
      <c r="AC12" s="6"/>
      <c r="AD12" s="19" t="s">
        <v>34</v>
      </c>
      <c r="AE12" s="6"/>
      <c r="AF12" s="6"/>
      <c r="AG12" s="6"/>
      <c r="AH12" s="6"/>
      <c r="AI12" s="6"/>
      <c r="AJ12" s="6"/>
      <c r="AK12" s="19" t="s">
        <v>34</v>
      </c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21"/>
    </row>
    <row r="13" spans="1:56" ht="40.9" customHeight="1" x14ac:dyDescent="0.45">
      <c r="B13" s="4" t="s">
        <v>4</v>
      </c>
      <c r="C13" s="2" t="s">
        <v>24</v>
      </c>
      <c r="D13" s="2" t="s">
        <v>1</v>
      </c>
      <c r="E13" s="3" t="s">
        <v>25</v>
      </c>
      <c r="F13" s="23"/>
      <c r="G13" s="8" t="s">
        <v>20</v>
      </c>
      <c r="I13" s="4" t="s">
        <v>9</v>
      </c>
      <c r="J13" s="3" t="s">
        <v>26</v>
      </c>
      <c r="K13" s="3" t="s">
        <v>27</v>
      </c>
      <c r="L13" s="3" t="s">
        <v>28</v>
      </c>
      <c r="M13" s="3" t="s">
        <v>29</v>
      </c>
      <c r="N13" s="2" t="s">
        <v>10</v>
      </c>
      <c r="P13" s="4" t="s">
        <v>11</v>
      </c>
      <c r="Q13" s="3" t="s">
        <v>26</v>
      </c>
      <c r="R13" s="3" t="s">
        <v>27</v>
      </c>
      <c r="S13" s="3" t="s">
        <v>28</v>
      </c>
      <c r="T13" s="3" t="s">
        <v>29</v>
      </c>
      <c r="U13" s="2" t="s">
        <v>10</v>
      </c>
      <c r="W13" s="4" t="s">
        <v>12</v>
      </c>
      <c r="X13" s="3" t="s">
        <v>26</v>
      </c>
      <c r="Y13" s="3" t="s">
        <v>27</v>
      </c>
      <c r="Z13" s="3" t="s">
        <v>28</v>
      </c>
      <c r="AA13" s="3" t="s">
        <v>29</v>
      </c>
      <c r="AB13" s="2" t="s">
        <v>10</v>
      </c>
      <c r="AD13" s="4" t="s">
        <v>13</v>
      </c>
      <c r="AE13" s="3" t="s">
        <v>26</v>
      </c>
      <c r="AF13" s="3" t="s">
        <v>27</v>
      </c>
      <c r="AG13" s="3" t="s">
        <v>28</v>
      </c>
      <c r="AH13" s="3" t="s">
        <v>29</v>
      </c>
      <c r="AI13" s="2" t="s">
        <v>10</v>
      </c>
      <c r="AK13" s="4" t="s">
        <v>14</v>
      </c>
      <c r="AL13" s="3" t="s">
        <v>26</v>
      </c>
      <c r="AM13" s="3" t="s">
        <v>27</v>
      </c>
      <c r="AN13" s="3" t="s">
        <v>28</v>
      </c>
      <c r="AO13" s="3" t="s">
        <v>29</v>
      </c>
      <c r="AP13" s="2" t="s">
        <v>10</v>
      </c>
      <c r="AR13" s="2" t="s">
        <v>0</v>
      </c>
      <c r="AS13" s="2" t="s">
        <v>15</v>
      </c>
      <c r="AT13" s="2" t="s">
        <v>3</v>
      </c>
    </row>
    <row r="14" spans="1:56" x14ac:dyDescent="0.45">
      <c r="B14" s="4" t="s">
        <v>5</v>
      </c>
      <c r="C14" s="5">
        <v>0</v>
      </c>
      <c r="D14" s="11">
        <v>1E-4</v>
      </c>
      <c r="E14" s="12">
        <v>585.85400000000004</v>
      </c>
      <c r="F14" s="24"/>
      <c r="G14" s="18">
        <v>30.968308</v>
      </c>
      <c r="I14" s="4" t="s">
        <v>17</v>
      </c>
      <c r="J14" s="5">
        <v>25000</v>
      </c>
      <c r="K14" s="13">
        <f t="shared" ref="K14:K29" si="0">J14-$J$14</f>
        <v>0</v>
      </c>
      <c r="L14" s="12">
        <v>94.144000000000005</v>
      </c>
      <c r="M14" s="12">
        <f t="shared" ref="M14:M29" si="1">($I$15/$C$9)*L14</f>
        <v>83.778172079080477</v>
      </c>
      <c r="N14" s="14">
        <f>(1-EXP(-EXP(-(M14-$C$7)/$C$8)))</f>
        <v>0</v>
      </c>
      <c r="P14" s="4" t="s">
        <v>17</v>
      </c>
      <c r="Q14" s="5">
        <v>25000</v>
      </c>
      <c r="R14" s="13">
        <f t="shared" ref="R14:R29" si="2">Q14-$J$14</f>
        <v>0</v>
      </c>
      <c r="S14" s="12">
        <v>94.144000000000005</v>
      </c>
      <c r="T14" s="12">
        <f t="shared" ref="T14:T29" si="3">$P$15/($C$9/S14)</f>
        <v>111.82184090482761</v>
      </c>
      <c r="U14" s="14">
        <f>(1-EXP(-EXP(-(T14-$C$7)/$C$8)))</f>
        <v>0</v>
      </c>
      <c r="W14" s="4" t="s">
        <v>17</v>
      </c>
      <c r="X14" s="5">
        <v>25000</v>
      </c>
      <c r="Y14" s="13">
        <f t="shared" ref="Y14:Y29" si="4">X14-$J$14</f>
        <v>0</v>
      </c>
      <c r="Z14" s="12">
        <v>94.144000000000005</v>
      </c>
      <c r="AA14" s="12">
        <f t="shared" ref="AA14:AA29" si="5">$W$15/($C$9/Z14)</f>
        <v>98.922097465747143</v>
      </c>
      <c r="AB14" s="14">
        <f>(1-EXP(-EXP(-(AA14-$C$7)/$C$8)))</f>
        <v>0</v>
      </c>
      <c r="AD14" s="4" t="s">
        <v>17</v>
      </c>
      <c r="AE14" s="5">
        <v>25000</v>
      </c>
      <c r="AF14" s="13">
        <f t="shared" ref="AF14:AF29" si="6">AE14-$J$14</f>
        <v>0</v>
      </c>
      <c r="AG14" s="12">
        <v>94.144000000000005</v>
      </c>
      <c r="AH14" s="12">
        <f t="shared" ref="AH14:AH29" si="7">$AD$15/($C$9/AG14)</f>
        <v>90.999933971494272</v>
      </c>
      <c r="AI14" s="14">
        <f>(1-EXP(-EXP(-(AH14-$C$7)/$C$8)))</f>
        <v>0</v>
      </c>
      <c r="AK14" s="4" t="s">
        <v>17</v>
      </c>
      <c r="AL14" s="5">
        <v>25000</v>
      </c>
      <c r="AM14" s="13">
        <f t="shared" ref="AM14:AM29" si="8">AL14-$J$14</f>
        <v>0</v>
      </c>
      <c r="AN14" s="12">
        <v>94.144000000000005</v>
      </c>
      <c r="AO14" s="12">
        <f t="shared" ref="AO14:AO29" si="9">$AK$15/($C$9/AN14)</f>
        <v>104.31387313655175</v>
      </c>
      <c r="AP14" s="14">
        <f>(1-EXP(-EXP(-(AO14-$C$7)/$C$8)))</f>
        <v>0</v>
      </c>
      <c r="AR14" s="5">
        <f t="shared" ref="AR14:AR29" si="10">AM14</f>
        <v>0</v>
      </c>
      <c r="AS14" s="14">
        <f t="shared" ref="AS14:AS29" si="11">(N14+U14+AB14+AI14+AP14)/5</f>
        <v>0</v>
      </c>
      <c r="AT14" s="1">
        <v>9.9999999999999995E-21</v>
      </c>
    </row>
    <row r="15" spans="1:56" x14ac:dyDescent="0.45">
      <c r="B15" s="4" t="s">
        <v>6</v>
      </c>
      <c r="C15" s="5">
        <v>1000</v>
      </c>
      <c r="D15" s="11">
        <v>1.07E-4</v>
      </c>
      <c r="E15" s="12">
        <v>565.86699999999996</v>
      </c>
      <c r="F15" s="24"/>
      <c r="G15" s="18">
        <v>41.334552000000002</v>
      </c>
      <c r="I15" s="18">
        <f>G14</f>
        <v>30.968308</v>
      </c>
      <c r="J15" s="5">
        <v>26000</v>
      </c>
      <c r="K15" s="13">
        <f t="shared" si="0"/>
        <v>1000</v>
      </c>
      <c r="L15" s="12">
        <v>70.088999999999999</v>
      </c>
      <c r="M15" s="12">
        <f t="shared" si="1"/>
        <v>62.371774121034491</v>
      </c>
      <c r="N15" s="14">
        <f t="shared" ref="N15:N29" si="12">(1-EXP(-EXP(-(M15-$C$7)/$C$8)))</f>
        <v>0</v>
      </c>
      <c r="P15" s="18">
        <f>G15</f>
        <v>41.334552000000002</v>
      </c>
      <c r="Q15" s="5">
        <v>26000</v>
      </c>
      <c r="R15" s="13">
        <f t="shared" si="2"/>
        <v>1000</v>
      </c>
      <c r="S15" s="12">
        <v>70.088999999999999</v>
      </c>
      <c r="T15" s="12">
        <f t="shared" si="3"/>
        <v>83.24992572206898</v>
      </c>
      <c r="U15" s="14">
        <f t="shared" ref="U15:U29" si="13">(1-EXP(-EXP(-(T15-$C$7)/$C$8)))</f>
        <v>0</v>
      </c>
      <c r="W15" s="18">
        <f>G16</f>
        <v>36.566206999999999</v>
      </c>
      <c r="X15" s="5">
        <v>26000</v>
      </c>
      <c r="Y15" s="13">
        <f t="shared" si="4"/>
        <v>1000</v>
      </c>
      <c r="Z15" s="12">
        <v>70.088999999999999</v>
      </c>
      <c r="AA15" s="12">
        <f t="shared" si="5"/>
        <v>73.646232253534492</v>
      </c>
      <c r="AB15" s="14">
        <f t="shared" ref="AB15:AB29" si="14">(1-EXP(-EXP(-(AA15-$C$7)/$C$8)))</f>
        <v>0</v>
      </c>
      <c r="AD15" s="18">
        <f>G17</f>
        <v>33.637807000000002</v>
      </c>
      <c r="AE15" s="5">
        <v>26000</v>
      </c>
      <c r="AF15" s="13">
        <f t="shared" si="6"/>
        <v>1000</v>
      </c>
      <c r="AG15" s="12">
        <v>70.088999999999999</v>
      </c>
      <c r="AH15" s="12">
        <f t="shared" si="7"/>
        <v>67.748283184568976</v>
      </c>
      <c r="AI15" s="14">
        <f t="shared" ref="AI15:AI29" si="15">(1-EXP(-EXP(-(AH15-$C$7)/$C$8)))</f>
        <v>0</v>
      </c>
      <c r="AK15" s="18">
        <f>G18</f>
        <v>38.559258</v>
      </c>
      <c r="AL15" s="5">
        <v>26000</v>
      </c>
      <c r="AM15" s="13">
        <f t="shared" si="8"/>
        <v>1000</v>
      </c>
      <c r="AN15" s="12">
        <v>70.088999999999999</v>
      </c>
      <c r="AO15" s="12">
        <f t="shared" si="9"/>
        <v>77.660340056379312</v>
      </c>
      <c r="AP15" s="14">
        <f t="shared" ref="AP15:AP29" si="16">(1-EXP(-EXP(-(AO15-$C$7)/$C$8)))</f>
        <v>0</v>
      </c>
      <c r="AR15" s="5">
        <f t="shared" si="10"/>
        <v>1000</v>
      </c>
      <c r="AS15" s="14">
        <f t="shared" si="11"/>
        <v>0</v>
      </c>
      <c r="AT15" s="1">
        <v>9.9999999999999995E-21</v>
      </c>
    </row>
    <row r="16" spans="1:56" x14ac:dyDescent="0.45">
      <c r="C16" s="5">
        <v>2000</v>
      </c>
      <c r="D16" s="11">
        <v>1.15E-4</v>
      </c>
      <c r="E16" s="12">
        <v>546.06799999999998</v>
      </c>
      <c r="F16" s="24"/>
      <c r="G16" s="18">
        <v>36.566206999999999</v>
      </c>
      <c r="J16" s="5">
        <v>27000</v>
      </c>
      <c r="K16" s="13">
        <f t="shared" si="0"/>
        <v>2000</v>
      </c>
      <c r="L16" s="12">
        <v>54.872999999999998</v>
      </c>
      <c r="M16" s="12">
        <f t="shared" si="1"/>
        <v>48.831148416206901</v>
      </c>
      <c r="N16" s="14">
        <f t="shared" si="12"/>
        <v>0</v>
      </c>
      <c r="Q16" s="5">
        <v>27000</v>
      </c>
      <c r="R16" s="13">
        <f t="shared" si="2"/>
        <v>2000</v>
      </c>
      <c r="S16" s="12">
        <v>54.872999999999998</v>
      </c>
      <c r="T16" s="12">
        <f t="shared" si="3"/>
        <v>65.176749192413794</v>
      </c>
      <c r="U16" s="14">
        <f t="shared" si="13"/>
        <v>0</v>
      </c>
      <c r="X16" s="5">
        <v>27000</v>
      </c>
      <c r="Y16" s="13">
        <f t="shared" si="4"/>
        <v>2000</v>
      </c>
      <c r="Z16" s="12">
        <v>54.872999999999998</v>
      </c>
      <c r="AA16" s="12">
        <f t="shared" si="5"/>
        <v>57.657973468706892</v>
      </c>
      <c r="AB16" s="14">
        <f t="shared" si="14"/>
        <v>0</v>
      </c>
      <c r="AE16" s="5">
        <v>27000</v>
      </c>
      <c r="AF16" s="13">
        <f t="shared" si="6"/>
        <v>2000</v>
      </c>
      <c r="AG16" s="12">
        <v>54.872999999999998</v>
      </c>
      <c r="AH16" s="12">
        <f t="shared" si="7"/>
        <v>53.040442054913797</v>
      </c>
      <c r="AI16" s="14">
        <f t="shared" si="15"/>
        <v>0</v>
      </c>
      <c r="AL16" s="5">
        <v>27000</v>
      </c>
      <c r="AM16" s="13">
        <f t="shared" si="8"/>
        <v>2000</v>
      </c>
      <c r="AN16" s="12">
        <v>54.872999999999998</v>
      </c>
      <c r="AO16" s="12">
        <f t="shared" si="9"/>
        <v>60.800636903275858</v>
      </c>
      <c r="AP16" s="14">
        <f t="shared" si="16"/>
        <v>0</v>
      </c>
      <c r="AR16" s="5">
        <f t="shared" si="10"/>
        <v>2000</v>
      </c>
      <c r="AS16" s="14">
        <f t="shared" si="11"/>
        <v>0</v>
      </c>
      <c r="AT16" s="1">
        <v>5.5900000000000002E-20</v>
      </c>
    </row>
    <row r="17" spans="3:54" x14ac:dyDescent="0.45">
      <c r="C17" s="5">
        <v>3000</v>
      </c>
      <c r="D17" s="11">
        <v>1.2400000000000001E-4</v>
      </c>
      <c r="E17" s="12">
        <v>526.45399999999995</v>
      </c>
      <c r="F17" s="24"/>
      <c r="G17" s="18">
        <v>33.637807000000002</v>
      </c>
      <c r="J17" s="5">
        <v>28000</v>
      </c>
      <c r="K17" s="13">
        <f t="shared" si="0"/>
        <v>3000</v>
      </c>
      <c r="L17" s="12">
        <v>48.143999999999998</v>
      </c>
      <c r="M17" s="12">
        <f t="shared" si="1"/>
        <v>42.843052308965518</v>
      </c>
      <c r="N17" s="14">
        <f t="shared" si="12"/>
        <v>4.4408920985006262E-16</v>
      </c>
      <c r="Q17" s="5">
        <v>28000</v>
      </c>
      <c r="R17" s="13">
        <f t="shared" si="2"/>
        <v>3000</v>
      </c>
      <c r="S17" s="12">
        <v>48.143999999999998</v>
      </c>
      <c r="T17" s="12">
        <f t="shared" si="3"/>
        <v>57.18421469793104</v>
      </c>
      <c r="U17" s="14">
        <f t="shared" si="13"/>
        <v>0</v>
      </c>
      <c r="X17" s="5">
        <v>28000</v>
      </c>
      <c r="Y17" s="13">
        <f t="shared" si="4"/>
        <v>3000</v>
      </c>
      <c r="Z17" s="12">
        <v>48.143999999999998</v>
      </c>
      <c r="AA17" s="12">
        <f t="shared" si="5"/>
        <v>50.587456028965512</v>
      </c>
      <c r="AB17" s="14">
        <f t="shared" si="14"/>
        <v>0</v>
      </c>
      <c r="AE17" s="5">
        <v>28000</v>
      </c>
      <c r="AF17" s="13">
        <f t="shared" si="6"/>
        <v>3000</v>
      </c>
      <c r="AG17" s="12">
        <v>48.143999999999998</v>
      </c>
      <c r="AH17" s="12">
        <f t="shared" si="7"/>
        <v>46.536166097931037</v>
      </c>
      <c r="AI17" s="14">
        <f t="shared" si="15"/>
        <v>0</v>
      </c>
      <c r="AL17" s="5">
        <v>28000</v>
      </c>
      <c r="AM17" s="13">
        <f t="shared" si="8"/>
        <v>3000</v>
      </c>
      <c r="AN17" s="12">
        <v>48.143999999999998</v>
      </c>
      <c r="AO17" s="12">
        <f t="shared" si="9"/>
        <v>53.344738998620691</v>
      </c>
      <c r="AP17" s="14">
        <f t="shared" si="16"/>
        <v>0</v>
      </c>
      <c r="AR17" s="5">
        <f t="shared" si="10"/>
        <v>3000</v>
      </c>
      <c r="AS17" s="14">
        <f t="shared" si="11"/>
        <v>8.8817841970012528E-17</v>
      </c>
      <c r="AT17" s="1">
        <v>1.001E-16</v>
      </c>
    </row>
    <row r="18" spans="3:54" x14ac:dyDescent="0.45">
      <c r="C18" s="5">
        <v>4000</v>
      </c>
      <c r="D18" s="11">
        <v>1.34E-4</v>
      </c>
      <c r="E18" s="12">
        <v>507.024</v>
      </c>
      <c r="F18" s="24"/>
      <c r="G18" s="18">
        <v>38.559258</v>
      </c>
      <c r="J18" s="5">
        <v>29000</v>
      </c>
      <c r="K18" s="13">
        <f t="shared" si="0"/>
        <v>4000</v>
      </c>
      <c r="L18" s="12">
        <v>45.509</v>
      </c>
      <c r="M18" s="12">
        <f t="shared" si="1"/>
        <v>40.498181861264371</v>
      </c>
      <c r="N18" s="14">
        <f t="shared" si="12"/>
        <v>9.3258734068513149E-15</v>
      </c>
      <c r="Q18" s="5">
        <v>29000</v>
      </c>
      <c r="R18" s="13">
        <f t="shared" si="2"/>
        <v>4000</v>
      </c>
      <c r="S18" s="12">
        <v>45.509</v>
      </c>
      <c r="T18" s="12">
        <f t="shared" si="3"/>
        <v>54.054428935862077</v>
      </c>
      <c r="U18" s="14">
        <f t="shared" si="13"/>
        <v>0</v>
      </c>
      <c r="X18" s="5">
        <v>29000</v>
      </c>
      <c r="Y18" s="13">
        <f t="shared" si="4"/>
        <v>4000</v>
      </c>
      <c r="Z18" s="12">
        <v>45.509</v>
      </c>
      <c r="AA18" s="12">
        <f t="shared" si="5"/>
        <v>47.818721677097699</v>
      </c>
      <c r="AB18" s="14">
        <f t="shared" si="14"/>
        <v>0</v>
      </c>
      <c r="AE18" s="5">
        <v>29000</v>
      </c>
      <c r="AF18" s="13">
        <f t="shared" si="6"/>
        <v>4000</v>
      </c>
      <c r="AG18" s="12">
        <v>45.509</v>
      </c>
      <c r="AH18" s="12">
        <f t="shared" si="7"/>
        <v>43.989165481695409</v>
      </c>
      <c r="AI18" s="14">
        <f t="shared" si="15"/>
        <v>1.1102230246251565E-16</v>
      </c>
      <c r="AL18" s="5">
        <v>29000</v>
      </c>
      <c r="AM18" s="13">
        <f t="shared" si="8"/>
        <v>4000</v>
      </c>
      <c r="AN18" s="12">
        <v>45.509</v>
      </c>
      <c r="AO18" s="12">
        <f t="shared" si="9"/>
        <v>50.425094032241383</v>
      </c>
      <c r="AP18" s="14">
        <f t="shared" si="16"/>
        <v>0</v>
      </c>
      <c r="AR18" s="5">
        <f t="shared" si="10"/>
        <v>4000</v>
      </c>
      <c r="AS18" s="14">
        <f t="shared" si="11"/>
        <v>1.8873791418627661E-15</v>
      </c>
      <c r="AT18" s="1">
        <v>1.881E-15</v>
      </c>
    </row>
    <row r="19" spans="3:54" x14ac:dyDescent="0.45">
      <c r="C19" s="5">
        <v>5000</v>
      </c>
      <c r="D19" s="11">
        <v>1.44E-4</v>
      </c>
      <c r="E19" s="12">
        <v>487.78899999999999</v>
      </c>
      <c r="F19" s="24"/>
      <c r="G19" s="12"/>
      <c r="J19" s="5">
        <v>30000</v>
      </c>
      <c r="K19" s="13">
        <f t="shared" si="0"/>
        <v>5000</v>
      </c>
      <c r="L19" s="12">
        <v>44.095999999999997</v>
      </c>
      <c r="M19" s="12">
        <f t="shared" si="1"/>
        <v>39.240761769195402</v>
      </c>
      <c r="N19" s="14">
        <f t="shared" si="12"/>
        <v>4.4741987892393809E-14</v>
      </c>
      <c r="Q19" s="5">
        <v>30000</v>
      </c>
      <c r="R19" s="13">
        <f t="shared" si="2"/>
        <v>5000</v>
      </c>
      <c r="S19" s="12">
        <v>44.095999999999997</v>
      </c>
      <c r="T19" s="12">
        <f t="shared" si="3"/>
        <v>52.376103591724146</v>
      </c>
      <c r="U19" s="14">
        <f t="shared" si="13"/>
        <v>0</v>
      </c>
      <c r="X19" s="5">
        <v>30000</v>
      </c>
      <c r="Y19" s="13">
        <f t="shared" si="4"/>
        <v>5000</v>
      </c>
      <c r="Z19" s="12">
        <v>44.095999999999997</v>
      </c>
      <c r="AA19" s="12">
        <f t="shared" si="5"/>
        <v>46.334007582528734</v>
      </c>
      <c r="AB19" s="14">
        <f t="shared" si="14"/>
        <v>0</v>
      </c>
      <c r="AE19" s="5">
        <v>30000</v>
      </c>
      <c r="AF19" s="13">
        <f t="shared" si="6"/>
        <v>5000</v>
      </c>
      <c r="AG19" s="12">
        <v>44.095999999999997</v>
      </c>
      <c r="AH19" s="12">
        <f t="shared" si="7"/>
        <v>42.623354525057479</v>
      </c>
      <c r="AI19" s="14">
        <f t="shared" si="15"/>
        <v>6.6613381477509392E-16</v>
      </c>
      <c r="AL19" s="5">
        <v>30000</v>
      </c>
      <c r="AM19" s="13">
        <f t="shared" si="8"/>
        <v>5000</v>
      </c>
      <c r="AN19" s="12">
        <v>44.095999999999997</v>
      </c>
      <c r="AO19" s="12">
        <f t="shared" si="9"/>
        <v>48.859455194482763</v>
      </c>
      <c r="AP19" s="14">
        <f t="shared" si="16"/>
        <v>0</v>
      </c>
      <c r="AR19" s="5">
        <f t="shared" si="10"/>
        <v>5000</v>
      </c>
      <c r="AS19" s="14">
        <f t="shared" si="11"/>
        <v>9.0816243414337802E-15</v>
      </c>
      <c r="AT19" s="1">
        <v>9.0750000000000001E-15</v>
      </c>
    </row>
    <row r="20" spans="3:54" x14ac:dyDescent="0.45">
      <c r="C20" s="5">
        <v>6000</v>
      </c>
      <c r="D20" s="11">
        <v>1.5699999999999999E-4</v>
      </c>
      <c r="E20" s="12">
        <v>468.75099999999998</v>
      </c>
      <c r="F20" s="24"/>
      <c r="G20" s="12"/>
      <c r="J20" s="5">
        <v>31000</v>
      </c>
      <c r="K20" s="13">
        <f t="shared" si="0"/>
        <v>6000</v>
      </c>
      <c r="L20" s="12">
        <v>42.904000000000003</v>
      </c>
      <c r="M20" s="12">
        <f t="shared" si="1"/>
        <v>38.180008230804603</v>
      </c>
      <c r="N20" s="14">
        <f t="shared" si="12"/>
        <v>1.6842083283563625E-13</v>
      </c>
      <c r="Q20" s="5">
        <v>31000</v>
      </c>
      <c r="R20" s="13">
        <f t="shared" si="2"/>
        <v>6000</v>
      </c>
      <c r="S20" s="12">
        <v>42.904000000000003</v>
      </c>
      <c r="T20" s="12">
        <f t="shared" si="3"/>
        <v>50.960276408275874</v>
      </c>
      <c r="U20" s="14">
        <f t="shared" si="13"/>
        <v>0</v>
      </c>
      <c r="X20" s="5">
        <v>31000</v>
      </c>
      <c r="Y20" s="13">
        <f t="shared" si="4"/>
        <v>6000</v>
      </c>
      <c r="Z20" s="12">
        <v>42.904000000000003</v>
      </c>
      <c r="AA20" s="12">
        <f t="shared" si="5"/>
        <v>45.081509917471273</v>
      </c>
      <c r="AB20" s="14">
        <f t="shared" si="14"/>
        <v>0</v>
      </c>
      <c r="AE20" s="5">
        <v>31000</v>
      </c>
      <c r="AF20" s="13">
        <f t="shared" si="6"/>
        <v>6000</v>
      </c>
      <c r="AG20" s="12">
        <v>42.904000000000003</v>
      </c>
      <c r="AH20" s="12">
        <f t="shared" si="7"/>
        <v>41.471162974942537</v>
      </c>
      <c r="AI20" s="14">
        <f t="shared" si="15"/>
        <v>2.7755575615628914E-15</v>
      </c>
      <c r="AL20" s="5">
        <v>31000</v>
      </c>
      <c r="AM20" s="13">
        <f t="shared" si="8"/>
        <v>6000</v>
      </c>
      <c r="AN20" s="12">
        <v>42.904000000000003</v>
      </c>
      <c r="AO20" s="12">
        <f t="shared" si="9"/>
        <v>47.538689805517251</v>
      </c>
      <c r="AP20" s="14">
        <f t="shared" si="16"/>
        <v>0</v>
      </c>
      <c r="AR20" s="5">
        <f t="shared" si="10"/>
        <v>6000</v>
      </c>
      <c r="AS20" s="14">
        <f t="shared" si="11"/>
        <v>3.4239278079439825E-14</v>
      </c>
      <c r="AT20" s="1">
        <v>3.4230000000000003E-14</v>
      </c>
    </row>
    <row r="21" spans="3:54" x14ac:dyDescent="0.45">
      <c r="C21" s="5">
        <v>7000</v>
      </c>
      <c r="D21" s="11">
        <v>1.7000000000000001E-4</v>
      </c>
      <c r="E21" s="12">
        <v>449.916</v>
      </c>
      <c r="F21" s="24"/>
      <c r="G21" s="12"/>
      <c r="J21" s="5">
        <v>32000</v>
      </c>
      <c r="K21" s="13">
        <f t="shared" si="0"/>
        <v>7000</v>
      </c>
      <c r="L21" s="12">
        <v>41.652000000000001</v>
      </c>
      <c r="M21" s="12">
        <f t="shared" si="1"/>
        <v>37.065861057931038</v>
      </c>
      <c r="N21" s="14">
        <f t="shared" si="12"/>
        <v>6.7790217883612058E-13</v>
      </c>
      <c r="Q21" s="5">
        <v>32000</v>
      </c>
      <c r="R21" s="13">
        <f t="shared" si="2"/>
        <v>7000</v>
      </c>
      <c r="S21" s="12">
        <v>41.652000000000001</v>
      </c>
      <c r="T21" s="12">
        <f t="shared" si="3"/>
        <v>49.473182755862076</v>
      </c>
      <c r="U21" s="14">
        <f t="shared" si="13"/>
        <v>0</v>
      </c>
      <c r="X21" s="5">
        <v>32000</v>
      </c>
      <c r="Y21" s="13">
        <f t="shared" si="4"/>
        <v>7000</v>
      </c>
      <c r="Z21" s="12">
        <v>41.652000000000001</v>
      </c>
      <c r="AA21" s="12">
        <f t="shared" si="5"/>
        <v>43.765967067931037</v>
      </c>
      <c r="AB21" s="14">
        <f t="shared" si="14"/>
        <v>1.1102230246251565E-16</v>
      </c>
      <c r="AE21" s="5">
        <v>32000</v>
      </c>
      <c r="AF21" s="13">
        <f t="shared" si="6"/>
        <v>7000</v>
      </c>
      <c r="AG21" s="12">
        <v>41.652000000000001</v>
      </c>
      <c r="AH21" s="12">
        <f t="shared" si="7"/>
        <v>40.260975205862074</v>
      </c>
      <c r="AI21" s="14">
        <f t="shared" si="15"/>
        <v>1.2545520178264269E-14</v>
      </c>
      <c r="AL21" s="5">
        <v>32000</v>
      </c>
      <c r="AM21" s="13">
        <f t="shared" si="8"/>
        <v>7000</v>
      </c>
      <c r="AN21" s="12">
        <v>41.652000000000001</v>
      </c>
      <c r="AO21" s="12">
        <f t="shared" si="9"/>
        <v>46.151442937241384</v>
      </c>
      <c r="AP21" s="14">
        <f t="shared" si="16"/>
        <v>0</v>
      </c>
      <c r="AR21" s="5">
        <f t="shared" si="10"/>
        <v>7000</v>
      </c>
      <c r="AS21" s="14">
        <f t="shared" si="11"/>
        <v>1.3811174426336947E-13</v>
      </c>
      <c r="AT21" s="1">
        <v>1.3810000000000001E-13</v>
      </c>
      <c r="AY21" s="14"/>
      <c r="AZ21" s="14"/>
      <c r="BA21" s="14"/>
      <c r="BB21" s="14"/>
    </row>
    <row r="22" spans="3:54" x14ac:dyDescent="0.45">
      <c r="C22" s="5">
        <v>8000</v>
      </c>
      <c r="D22" s="11">
        <v>1.85E-4</v>
      </c>
      <c r="E22" s="12">
        <v>431.28699999999998</v>
      </c>
      <c r="F22" s="24"/>
      <c r="G22" s="12"/>
      <c r="J22" s="5">
        <v>33000</v>
      </c>
      <c r="K22" s="13">
        <f t="shared" si="0"/>
        <v>8000</v>
      </c>
      <c r="L22" s="12">
        <v>40.298000000000002</v>
      </c>
      <c r="M22" s="12">
        <f t="shared" si="1"/>
        <v>35.86094470643679</v>
      </c>
      <c r="N22" s="14">
        <f t="shared" si="12"/>
        <v>3.056666031397981E-12</v>
      </c>
      <c r="Q22" s="5">
        <v>33000</v>
      </c>
      <c r="R22" s="13">
        <f t="shared" si="2"/>
        <v>8000</v>
      </c>
      <c r="S22" s="12">
        <v>40.298000000000002</v>
      </c>
      <c r="T22" s="12">
        <f t="shared" si="3"/>
        <v>47.864936106206905</v>
      </c>
      <c r="U22" s="14">
        <f t="shared" si="13"/>
        <v>0</v>
      </c>
      <c r="X22" s="5">
        <v>33000</v>
      </c>
      <c r="Y22" s="13">
        <f t="shared" si="4"/>
        <v>8000</v>
      </c>
      <c r="Z22" s="12">
        <v>40.298000000000002</v>
      </c>
      <c r="AA22" s="12">
        <f t="shared" si="5"/>
        <v>42.343247404770118</v>
      </c>
      <c r="AB22" s="14">
        <f t="shared" si="14"/>
        <v>8.8817841970012523E-16</v>
      </c>
      <c r="AE22" s="5">
        <v>33000</v>
      </c>
      <c r="AF22" s="13">
        <f t="shared" si="6"/>
        <v>8000</v>
      </c>
      <c r="AG22" s="12">
        <v>40.298000000000002</v>
      </c>
      <c r="AH22" s="12">
        <f t="shared" si="7"/>
        <v>38.952193864540241</v>
      </c>
      <c r="AI22" s="14">
        <f t="shared" si="15"/>
        <v>6.4170890823334048E-14</v>
      </c>
      <c r="AL22" s="5">
        <v>33000</v>
      </c>
      <c r="AM22" s="13">
        <f t="shared" si="8"/>
        <v>8000</v>
      </c>
      <c r="AN22" s="12">
        <v>40.298000000000002</v>
      </c>
      <c r="AO22" s="12">
        <f t="shared" si="9"/>
        <v>44.651177554137938</v>
      </c>
      <c r="AP22" s="14">
        <f t="shared" si="16"/>
        <v>0</v>
      </c>
      <c r="AR22" s="5">
        <f t="shared" si="10"/>
        <v>8000</v>
      </c>
      <c r="AS22" s="14">
        <f t="shared" si="11"/>
        <v>6.2434502012820307E-13</v>
      </c>
      <c r="AT22" s="1">
        <v>6.2440000000000005E-13</v>
      </c>
      <c r="AY22" s="14"/>
      <c r="AZ22" s="14"/>
      <c r="BA22" s="14"/>
      <c r="BB22" s="14"/>
    </row>
    <row r="23" spans="3:54" x14ac:dyDescent="0.45">
      <c r="C23" s="5">
        <v>9000</v>
      </c>
      <c r="D23" s="11">
        <v>2.02E-4</v>
      </c>
      <c r="E23" s="12">
        <v>412.86900000000003</v>
      </c>
      <c r="F23" s="24"/>
      <c r="G23" s="12"/>
      <c r="J23" s="5">
        <v>34000</v>
      </c>
      <c r="K23" s="13">
        <f t="shared" si="0"/>
        <v>9000</v>
      </c>
      <c r="L23" s="12">
        <v>38.868000000000002</v>
      </c>
      <c r="M23" s="12">
        <f t="shared" si="1"/>
        <v>34.588396417931044</v>
      </c>
      <c r="N23" s="14">
        <f t="shared" si="12"/>
        <v>1.4999668174198177E-11</v>
      </c>
      <c r="Q23" s="5">
        <v>34000</v>
      </c>
      <c r="R23" s="13">
        <f t="shared" si="2"/>
        <v>9000</v>
      </c>
      <c r="S23" s="12">
        <v>38.868000000000002</v>
      </c>
      <c r="T23" s="12">
        <f t="shared" si="3"/>
        <v>46.166418595862076</v>
      </c>
      <c r="U23" s="14">
        <f t="shared" si="13"/>
        <v>0</v>
      </c>
      <c r="X23" s="5">
        <v>34000</v>
      </c>
      <c r="Y23" s="13">
        <f t="shared" si="4"/>
        <v>9000</v>
      </c>
      <c r="Z23" s="12">
        <v>38.868000000000002</v>
      </c>
      <c r="AA23" s="12">
        <f t="shared" si="5"/>
        <v>40.840670507931037</v>
      </c>
      <c r="AB23" s="14">
        <f t="shared" si="14"/>
        <v>6.106226635438361E-15</v>
      </c>
      <c r="AE23" s="5">
        <v>34000</v>
      </c>
      <c r="AF23" s="13">
        <f t="shared" si="6"/>
        <v>9000</v>
      </c>
      <c r="AG23" s="12">
        <v>38.868000000000002</v>
      </c>
      <c r="AH23" s="12">
        <f t="shared" si="7"/>
        <v>37.569950645862079</v>
      </c>
      <c r="AI23" s="14">
        <f t="shared" si="15"/>
        <v>3.6093350530563839E-13</v>
      </c>
      <c r="AL23" s="5">
        <v>34000</v>
      </c>
      <c r="AM23" s="13">
        <f t="shared" si="8"/>
        <v>9000</v>
      </c>
      <c r="AN23" s="12">
        <v>38.868000000000002</v>
      </c>
      <c r="AO23" s="12">
        <f t="shared" si="9"/>
        <v>43.066702297241385</v>
      </c>
      <c r="AP23" s="14">
        <f t="shared" si="16"/>
        <v>3.3306690738754696E-16</v>
      </c>
      <c r="AR23" s="5">
        <f t="shared" si="10"/>
        <v>9000</v>
      </c>
      <c r="AS23" s="14">
        <f t="shared" si="11"/>
        <v>3.0734081946093283E-12</v>
      </c>
      <c r="AT23" s="1">
        <v>3.0729999999999999E-12</v>
      </c>
      <c r="AY23" s="14"/>
      <c r="AZ23" s="14"/>
      <c r="BA23" s="14"/>
      <c r="BB23" s="14"/>
    </row>
    <row r="24" spans="3:54" x14ac:dyDescent="0.45">
      <c r="C24" s="5">
        <v>10000</v>
      </c>
      <c r="D24" s="11">
        <v>2.2100000000000001E-4</v>
      </c>
      <c r="E24" s="12">
        <v>394.66800000000001</v>
      </c>
      <c r="F24" s="24"/>
      <c r="G24" s="12"/>
      <c r="J24" s="5">
        <v>35000</v>
      </c>
      <c r="K24" s="13">
        <f t="shared" si="0"/>
        <v>10000</v>
      </c>
      <c r="L24" s="12">
        <v>37.414999999999999</v>
      </c>
      <c r="M24" s="12">
        <f t="shared" si="1"/>
        <v>33.295380569540235</v>
      </c>
      <c r="N24" s="26">
        <f t="shared" si="12"/>
        <v>7.5512263109089872E-11</v>
      </c>
      <c r="Q24" s="5">
        <v>35000</v>
      </c>
      <c r="R24" s="13">
        <f t="shared" si="2"/>
        <v>10000</v>
      </c>
      <c r="S24" s="12">
        <v>37.414999999999999</v>
      </c>
      <c r="T24" s="12">
        <f t="shared" si="3"/>
        <v>44.440582272413799</v>
      </c>
      <c r="U24" s="26">
        <f t="shared" si="13"/>
        <v>1.1102230246251565E-16</v>
      </c>
      <c r="X24" s="5">
        <v>35000</v>
      </c>
      <c r="Y24" s="13">
        <f t="shared" si="4"/>
        <v>10000</v>
      </c>
      <c r="Z24" s="12">
        <v>37.414999999999999</v>
      </c>
      <c r="AA24" s="12">
        <f t="shared" si="5"/>
        <v>39.313926290373566</v>
      </c>
      <c r="AB24" s="26">
        <f t="shared" si="14"/>
        <v>4.0856207306205761E-14</v>
      </c>
      <c r="AE24" s="5">
        <v>35000</v>
      </c>
      <c r="AF24" s="13">
        <f t="shared" si="6"/>
        <v>10000</v>
      </c>
      <c r="AG24" s="12">
        <v>37.414999999999999</v>
      </c>
      <c r="AH24" s="12">
        <f t="shared" si="7"/>
        <v>36.165475543247126</v>
      </c>
      <c r="AI24" s="26">
        <f t="shared" si="15"/>
        <v>2.0889956431346945E-12</v>
      </c>
      <c r="AL24" s="5">
        <v>35000</v>
      </c>
      <c r="AM24" s="13">
        <f t="shared" si="8"/>
        <v>10000</v>
      </c>
      <c r="AN24" s="12">
        <v>37.414999999999999</v>
      </c>
      <c r="AO24" s="12">
        <f t="shared" si="9"/>
        <v>41.45674247327586</v>
      </c>
      <c r="AP24" s="26">
        <f t="shared" si="16"/>
        <v>2.7755575615628914E-15</v>
      </c>
      <c r="AR24" s="5">
        <f t="shared" si="10"/>
        <v>10000</v>
      </c>
      <c r="AS24" s="14">
        <f t="shared" si="11"/>
        <v>1.5529000307878958E-11</v>
      </c>
      <c r="AT24" s="1">
        <v>1.553E-11</v>
      </c>
      <c r="AY24" s="14"/>
      <c r="AZ24" s="14"/>
      <c r="BA24" s="14"/>
      <c r="BB24" s="14"/>
    </row>
    <row r="25" spans="3:54" x14ac:dyDescent="0.45">
      <c r="C25" s="5">
        <v>11000</v>
      </c>
      <c r="D25" s="11">
        <v>2.43E-4</v>
      </c>
      <c r="E25" s="12">
        <v>376.68799999999999</v>
      </c>
      <c r="F25" s="24"/>
      <c r="G25" s="12"/>
      <c r="J25" s="5">
        <v>36000</v>
      </c>
      <c r="K25" s="13">
        <f t="shared" si="0"/>
        <v>11000</v>
      </c>
      <c r="L25" s="12">
        <v>35.942</v>
      </c>
      <c r="M25" s="12">
        <f t="shared" si="1"/>
        <v>31.98456684298851</v>
      </c>
      <c r="N25" s="14">
        <f t="shared" si="12"/>
        <v>3.8870184848605049E-10</v>
      </c>
      <c r="Q25" s="5">
        <v>36000</v>
      </c>
      <c r="R25" s="13">
        <f t="shared" si="2"/>
        <v>11000</v>
      </c>
      <c r="S25" s="12">
        <v>35.942</v>
      </c>
      <c r="T25" s="12">
        <f t="shared" si="3"/>
        <v>42.690990459310349</v>
      </c>
      <c r="U25" s="14">
        <f t="shared" si="13"/>
        <v>5.5511151231257827E-16</v>
      </c>
      <c r="X25" s="5">
        <v>36000</v>
      </c>
      <c r="Y25" s="13">
        <f t="shared" si="4"/>
        <v>11000</v>
      </c>
      <c r="Z25" s="12">
        <v>35.942</v>
      </c>
      <c r="AA25" s="12">
        <f t="shared" si="5"/>
        <v>37.766167011321841</v>
      </c>
      <c r="AB25" s="14">
        <f t="shared" si="14"/>
        <v>2.8244073746463982E-13</v>
      </c>
      <c r="AE25" s="5">
        <v>36000</v>
      </c>
      <c r="AF25" s="13">
        <f t="shared" si="6"/>
        <v>11000</v>
      </c>
      <c r="AG25" s="12">
        <v>35.942</v>
      </c>
      <c r="AH25" s="12">
        <f t="shared" si="7"/>
        <v>34.741668367643683</v>
      </c>
      <c r="AI25" s="14">
        <f t="shared" si="15"/>
        <v>1.2384426817391159E-11</v>
      </c>
      <c r="AL25" s="5">
        <v>36000</v>
      </c>
      <c r="AM25" s="13">
        <f t="shared" si="8"/>
        <v>11000</v>
      </c>
      <c r="AN25" s="12">
        <v>35.942</v>
      </c>
      <c r="AO25" s="12">
        <f t="shared" si="9"/>
        <v>39.8246221562069</v>
      </c>
      <c r="AP25" s="14">
        <f t="shared" si="16"/>
        <v>2.1538326677728037E-14</v>
      </c>
      <c r="AR25" s="5">
        <f t="shared" si="10"/>
        <v>11000</v>
      </c>
      <c r="AS25" s="14">
        <f t="shared" si="11"/>
        <v>8.0278161895819269E-11</v>
      </c>
      <c r="AT25" s="1">
        <v>8.0280000000000006E-11</v>
      </c>
      <c r="AY25" s="14"/>
      <c r="AZ25" s="14"/>
      <c r="BA25" s="14"/>
      <c r="BB25" s="14"/>
    </row>
    <row r="26" spans="3:54" x14ac:dyDescent="0.45">
      <c r="C26" s="5">
        <v>12000</v>
      </c>
      <c r="D26" s="11">
        <v>2.6800000000000001E-4</v>
      </c>
      <c r="E26" s="12">
        <v>358.93299999999999</v>
      </c>
      <c r="F26" s="24"/>
      <c r="G26" s="12"/>
      <c r="J26" s="5">
        <v>37000</v>
      </c>
      <c r="K26" s="13">
        <f t="shared" si="0"/>
        <v>12000</v>
      </c>
      <c r="L26" s="12">
        <v>34.454000000000001</v>
      </c>
      <c r="M26" s="12">
        <f t="shared" si="1"/>
        <v>30.660404707816095</v>
      </c>
      <c r="N26" s="14">
        <f t="shared" si="12"/>
        <v>2.0345201079408071E-9</v>
      </c>
      <c r="Q26" s="5">
        <v>37000</v>
      </c>
      <c r="R26" s="13">
        <f t="shared" si="2"/>
        <v>12000</v>
      </c>
      <c r="S26" s="12">
        <v>34.454000000000001</v>
      </c>
      <c r="T26" s="12">
        <f t="shared" si="3"/>
        <v>40.923582028965519</v>
      </c>
      <c r="U26" s="14">
        <f t="shared" si="13"/>
        <v>5.440092820663267E-15</v>
      </c>
      <c r="X26" s="5">
        <v>37000</v>
      </c>
      <c r="Y26" s="13">
        <f t="shared" si="4"/>
        <v>12000</v>
      </c>
      <c r="Z26" s="12">
        <v>34.454000000000001</v>
      </c>
      <c r="AA26" s="12">
        <f t="shared" si="5"/>
        <v>36.202646436149429</v>
      </c>
      <c r="AB26" s="14">
        <f t="shared" si="14"/>
        <v>1.9941825968317062E-12</v>
      </c>
      <c r="AE26" s="5">
        <v>37000</v>
      </c>
      <c r="AF26" s="13">
        <f t="shared" si="6"/>
        <v>12000</v>
      </c>
      <c r="AG26" s="12">
        <v>34.454000000000001</v>
      </c>
      <c r="AH26" s="12">
        <f t="shared" si="7"/>
        <v>33.303362137298855</v>
      </c>
      <c r="AI26" s="14">
        <f t="shared" si="15"/>
        <v>7.4762640522862966E-11</v>
      </c>
      <c r="AL26" s="5">
        <v>37000</v>
      </c>
      <c r="AM26" s="13">
        <f t="shared" si="8"/>
        <v>12000</v>
      </c>
      <c r="AN26" s="12">
        <v>34.454000000000001</v>
      </c>
      <c r="AO26" s="12">
        <f t="shared" si="9"/>
        <v>38.175881469310347</v>
      </c>
      <c r="AP26" s="14">
        <f t="shared" si="16"/>
        <v>1.6930901125533637E-13</v>
      </c>
      <c r="AR26" s="5">
        <f t="shared" si="10"/>
        <v>12000</v>
      </c>
      <c r="AS26" s="14">
        <f t="shared" si="11"/>
        <v>4.2229033603291557E-10</v>
      </c>
      <c r="AT26" s="1">
        <v>4.2229999999999998E-10</v>
      </c>
      <c r="AY26" s="14"/>
      <c r="AZ26" s="14"/>
      <c r="BA26" s="14"/>
      <c r="BB26" s="14"/>
    </row>
    <row r="27" spans="3:54" x14ac:dyDescent="0.45">
      <c r="C27" s="5">
        <v>13000</v>
      </c>
      <c r="D27" s="11">
        <v>2.9599999999999998E-4</v>
      </c>
      <c r="E27" s="12">
        <v>341.40899999999999</v>
      </c>
      <c r="F27" s="24"/>
      <c r="G27" s="12"/>
      <c r="J27" s="5">
        <v>38000</v>
      </c>
      <c r="K27" s="13">
        <f t="shared" si="0"/>
        <v>13000</v>
      </c>
      <c r="L27" s="12">
        <v>32.950000000000003</v>
      </c>
      <c r="M27" s="12">
        <f t="shared" si="1"/>
        <v>29.322004270114949</v>
      </c>
      <c r="N27" s="14">
        <f t="shared" si="12"/>
        <v>1.0840189634819808E-8</v>
      </c>
      <c r="Q27" s="5">
        <v>38000</v>
      </c>
      <c r="R27" s="13">
        <f t="shared" si="2"/>
        <v>13000</v>
      </c>
      <c r="S27" s="12">
        <v>32.950000000000003</v>
      </c>
      <c r="T27" s="12">
        <f t="shared" si="3"/>
        <v>39.137169206896566</v>
      </c>
      <c r="U27" s="14">
        <f t="shared" si="13"/>
        <v>5.084821452783217E-14</v>
      </c>
      <c r="X27" s="5">
        <v>38000</v>
      </c>
      <c r="Y27" s="13">
        <f t="shared" si="4"/>
        <v>13000</v>
      </c>
      <c r="Z27" s="12">
        <v>32.950000000000003</v>
      </c>
      <c r="AA27" s="12">
        <f t="shared" si="5"/>
        <v>34.622313811781616</v>
      </c>
      <c r="AB27" s="14">
        <f t="shared" si="14"/>
        <v>1.4376944079685927E-11</v>
      </c>
      <c r="AE27" s="5">
        <v>38000</v>
      </c>
      <c r="AF27" s="13">
        <f t="shared" si="6"/>
        <v>13000</v>
      </c>
      <c r="AG27" s="12">
        <v>32.950000000000003</v>
      </c>
      <c r="AH27" s="12">
        <f t="shared" si="7"/>
        <v>31.849590248563228</v>
      </c>
      <c r="AI27" s="14">
        <f t="shared" si="15"/>
        <v>4.6014114740700052E-10</v>
      </c>
      <c r="AL27" s="5">
        <v>38000</v>
      </c>
      <c r="AM27" s="13">
        <f t="shared" si="8"/>
        <v>13000</v>
      </c>
      <c r="AN27" s="12">
        <v>32.950000000000003</v>
      </c>
      <c r="AO27" s="12">
        <f t="shared" si="9"/>
        <v>36.509412387931043</v>
      </c>
      <c r="AP27" s="14">
        <f t="shared" si="16"/>
        <v>1.3590240044436541E-12</v>
      </c>
      <c r="AR27" s="5">
        <f t="shared" si="10"/>
        <v>13000</v>
      </c>
      <c r="AS27" s="14">
        <f t="shared" si="11"/>
        <v>2.2632235197050931E-9</v>
      </c>
      <c r="AT27" s="1">
        <v>2.2630000000000001E-9</v>
      </c>
      <c r="AY27" s="14"/>
      <c r="AZ27" s="14"/>
      <c r="BA27" s="14"/>
      <c r="BB27" s="14"/>
    </row>
    <row r="28" spans="3:54" x14ac:dyDescent="0.45">
      <c r="C28" s="5">
        <v>14000</v>
      </c>
      <c r="D28" s="11">
        <v>3.2899999999999997E-4</v>
      </c>
      <c r="E28" s="12">
        <v>324.12200000000001</v>
      </c>
      <c r="F28" s="24"/>
      <c r="G28" s="12"/>
      <c r="J28" s="5">
        <v>39000</v>
      </c>
      <c r="K28" s="13">
        <f t="shared" si="0"/>
        <v>14000</v>
      </c>
      <c r="L28" s="12">
        <v>31.416</v>
      </c>
      <c r="M28" s="12">
        <f t="shared" si="1"/>
        <v>27.956907015172419</v>
      </c>
      <c r="N28" s="14">
        <f t="shared" si="12"/>
        <v>5.9717913725165772E-8</v>
      </c>
      <c r="Q28" s="5">
        <v>39000</v>
      </c>
      <c r="R28" s="13">
        <f t="shared" si="2"/>
        <v>14000</v>
      </c>
      <c r="S28" s="12">
        <v>31.416</v>
      </c>
      <c r="T28" s="12">
        <f t="shared" si="3"/>
        <v>37.315123150344832</v>
      </c>
      <c r="U28" s="14">
        <f t="shared" si="13"/>
        <v>4.9638071430990749E-13</v>
      </c>
      <c r="X28" s="5">
        <v>39000</v>
      </c>
      <c r="Y28" s="13">
        <f t="shared" si="4"/>
        <v>14000</v>
      </c>
      <c r="Z28" s="12">
        <v>31.416</v>
      </c>
      <c r="AA28" s="12">
        <f t="shared" si="5"/>
        <v>33.010458595172416</v>
      </c>
      <c r="AB28" s="14">
        <f t="shared" si="14"/>
        <v>1.0781830983574991E-10</v>
      </c>
      <c r="AE28" s="5">
        <v>39000</v>
      </c>
      <c r="AF28" s="13">
        <f t="shared" si="6"/>
        <v>14000</v>
      </c>
      <c r="AG28" s="12">
        <v>31.416</v>
      </c>
      <c r="AH28" s="12">
        <f t="shared" si="7"/>
        <v>30.366820250344833</v>
      </c>
      <c r="AI28" s="14">
        <f t="shared" si="15"/>
        <v>2.9365649911738956E-9</v>
      </c>
      <c r="AL28" s="5">
        <v>39000</v>
      </c>
      <c r="AM28" s="13">
        <f t="shared" si="8"/>
        <v>14000</v>
      </c>
      <c r="AN28" s="12">
        <v>31.416</v>
      </c>
      <c r="AO28" s="12">
        <f t="shared" si="9"/>
        <v>34.809702566896554</v>
      </c>
      <c r="AP28" s="14">
        <f t="shared" si="16"/>
        <v>1.1374678976494579E-11</v>
      </c>
      <c r="AR28" s="5">
        <f t="shared" si="10"/>
        <v>14000</v>
      </c>
      <c r="AS28" s="14">
        <f t="shared" si="11"/>
        <v>1.2554833617173244E-8</v>
      </c>
      <c r="AT28" s="1">
        <v>1.255E-8</v>
      </c>
      <c r="AY28" s="14"/>
      <c r="AZ28" s="14"/>
      <c r="BA28" s="14"/>
      <c r="BB28" s="14"/>
    </row>
    <row r="29" spans="3:54" x14ac:dyDescent="0.45">
      <c r="C29" s="5">
        <v>15000</v>
      </c>
      <c r="D29" s="11">
        <v>3.68E-4</v>
      </c>
      <c r="E29" s="12">
        <v>306.76900000000001</v>
      </c>
      <c r="F29" s="24"/>
      <c r="G29" s="12"/>
      <c r="J29" s="5">
        <v>40000</v>
      </c>
      <c r="K29" s="13">
        <f t="shared" si="0"/>
        <v>15000</v>
      </c>
      <c r="L29" s="12">
        <v>29.856000000000002</v>
      </c>
      <c r="M29" s="12">
        <f t="shared" si="1"/>
        <v>26.568672518620694</v>
      </c>
      <c r="N29" s="14">
        <f t="shared" si="12"/>
        <v>3.3863574100401195E-7</v>
      </c>
      <c r="Q29" s="5">
        <v>40000</v>
      </c>
      <c r="R29" s="13">
        <f t="shared" si="2"/>
        <v>15000</v>
      </c>
      <c r="S29" s="12">
        <v>29.856000000000002</v>
      </c>
      <c r="T29" s="12">
        <f t="shared" si="3"/>
        <v>35.462194957241387</v>
      </c>
      <c r="U29" s="14">
        <f t="shared" si="13"/>
        <v>5.0317527922061345E-12</v>
      </c>
      <c r="X29" s="5">
        <v>40000</v>
      </c>
      <c r="Y29" s="13">
        <f t="shared" si="4"/>
        <v>15000</v>
      </c>
      <c r="Z29" s="12">
        <v>29.856000000000002</v>
      </c>
      <c r="AA29" s="12">
        <f t="shared" si="5"/>
        <v>31.371283798620695</v>
      </c>
      <c r="AB29" s="14">
        <f t="shared" si="14"/>
        <v>8.3665885330930223E-10</v>
      </c>
      <c r="AE29" s="5">
        <v>40000</v>
      </c>
      <c r="AF29" s="13">
        <f t="shared" si="6"/>
        <v>15000</v>
      </c>
      <c r="AG29" s="12">
        <v>29.856000000000002</v>
      </c>
      <c r="AH29" s="12">
        <f t="shared" si="7"/>
        <v>28.858918557241388</v>
      </c>
      <c r="AI29" s="14">
        <f t="shared" si="15"/>
        <v>1.9338881052100021E-8</v>
      </c>
      <c r="AL29" s="5">
        <v>40000</v>
      </c>
      <c r="AM29" s="13">
        <f t="shared" si="8"/>
        <v>15000</v>
      </c>
      <c r="AN29" s="12">
        <v>29.856000000000002</v>
      </c>
      <c r="AO29" s="12">
        <f t="shared" si="9"/>
        <v>33.081184104827592</v>
      </c>
      <c r="AP29" s="14">
        <f t="shared" si="16"/>
        <v>9.8695607242405003E-11</v>
      </c>
      <c r="AR29" s="5">
        <f t="shared" si="10"/>
        <v>15000</v>
      </c>
      <c r="AS29" s="14">
        <f t="shared" si="11"/>
        <v>7.1783001653891176E-8</v>
      </c>
      <c r="AT29" s="1">
        <v>7.1779999999999998E-8</v>
      </c>
      <c r="AY29" s="14"/>
      <c r="AZ29" s="14"/>
      <c r="BA29" s="14"/>
      <c r="BB29" s="14"/>
    </row>
    <row r="30" spans="3:54" x14ac:dyDescent="0.45">
      <c r="C30" s="5">
        <v>16000</v>
      </c>
      <c r="D30" s="11">
        <v>4.1899999999999999E-4</v>
      </c>
      <c r="E30" s="12">
        <v>287.84699999999998</v>
      </c>
      <c r="F30" s="24"/>
      <c r="G30" s="12"/>
      <c r="K30" s="13"/>
      <c r="N30" s="14"/>
      <c r="R30" s="13"/>
      <c r="U30" s="14"/>
      <c r="Y30" s="13"/>
      <c r="AB30" s="14"/>
      <c r="AF30" s="13"/>
      <c r="AI30" s="14"/>
      <c r="AM30" s="13"/>
      <c r="AN30" s="12"/>
      <c r="AP30" s="14"/>
      <c r="AS30" s="14"/>
      <c r="AT30" s="14"/>
      <c r="AY30" s="14"/>
      <c r="AZ30" s="14"/>
      <c r="BA30" s="14"/>
      <c r="BB30" s="14"/>
    </row>
    <row r="31" spans="3:54" ht="18" x14ac:dyDescent="0.55000000000000004">
      <c r="C31" s="5">
        <v>17000</v>
      </c>
      <c r="D31" s="11">
        <v>4.8099999999999998E-4</v>
      </c>
      <c r="E31" s="12">
        <v>268.70499999999998</v>
      </c>
      <c r="F31" s="24"/>
      <c r="G31" s="12"/>
      <c r="K31" s="13"/>
      <c r="L31" s="19" t="s">
        <v>35</v>
      </c>
      <c r="N31" s="14"/>
      <c r="R31" s="13"/>
      <c r="S31" s="19" t="s">
        <v>35</v>
      </c>
      <c r="U31" s="14"/>
      <c r="Y31" s="13"/>
      <c r="Z31" s="19" t="s">
        <v>35</v>
      </c>
      <c r="AB31" s="14"/>
      <c r="AF31" s="13"/>
      <c r="AG31" s="19" t="s">
        <v>35</v>
      </c>
      <c r="AI31" s="14"/>
      <c r="AM31" s="13"/>
      <c r="AN31" s="19" t="s">
        <v>35</v>
      </c>
      <c r="AP31" s="14"/>
      <c r="AS31" s="19" t="s">
        <v>36</v>
      </c>
      <c r="AT31" s="14"/>
      <c r="AY31" s="14"/>
      <c r="AZ31" s="14"/>
      <c r="BA31" s="14"/>
      <c r="BB31" s="14"/>
    </row>
    <row r="32" spans="3:54" x14ac:dyDescent="0.45">
      <c r="C32" s="5">
        <v>18000</v>
      </c>
      <c r="D32" s="11">
        <v>5.5900000000000004E-4</v>
      </c>
      <c r="E32" s="12">
        <v>249.60599999999999</v>
      </c>
      <c r="F32" s="24"/>
      <c r="G32" s="12"/>
      <c r="J32" s="16" t="s">
        <v>30</v>
      </c>
      <c r="K32" s="16">
        <v>10000</v>
      </c>
      <c r="L32" s="17">
        <v>2.5529455449789351E-2</v>
      </c>
      <c r="N32" s="14"/>
      <c r="Q32" s="16" t="s">
        <v>30</v>
      </c>
      <c r="R32" s="16">
        <v>10000</v>
      </c>
      <c r="S32" s="17">
        <v>0.65350800302394041</v>
      </c>
      <c r="U32" s="14"/>
      <c r="X32" s="16" t="s">
        <v>30</v>
      </c>
      <c r="Y32" s="16">
        <v>10000</v>
      </c>
      <c r="Z32" s="17">
        <v>9.394564302093189E-2</v>
      </c>
      <c r="AB32" s="14"/>
      <c r="AE32" s="16" t="s">
        <v>30</v>
      </c>
      <c r="AF32" s="16">
        <v>10000</v>
      </c>
      <c r="AG32" s="17">
        <v>5.3941223549168638E-2</v>
      </c>
      <c r="AI32" s="14"/>
      <c r="AL32" s="16" t="s">
        <v>30</v>
      </c>
      <c r="AM32" s="16">
        <v>10000</v>
      </c>
      <c r="AN32" s="17">
        <v>0.281862055696391</v>
      </c>
      <c r="AP32" s="14"/>
      <c r="AS32" s="17">
        <f>SUM(AN32+AG32+Z32+S32+L32)/5</f>
        <v>0.22175727614804425</v>
      </c>
      <c r="AT32" s="37" t="s">
        <v>31</v>
      </c>
      <c r="AU32" s="37"/>
      <c r="AV32" s="37"/>
      <c r="AY32" s="14"/>
      <c r="AZ32" s="14"/>
      <c r="BA32" s="14"/>
      <c r="BB32" s="14"/>
    </row>
    <row r="33" spans="3:56" x14ac:dyDescent="0.45">
      <c r="C33" s="5">
        <v>19000</v>
      </c>
      <c r="D33" s="11">
        <v>6.5700000000000003E-4</v>
      </c>
      <c r="E33" s="12">
        <v>230.672</v>
      </c>
      <c r="F33" s="24"/>
      <c r="G33" s="12"/>
      <c r="K33" s="13"/>
      <c r="N33" s="14"/>
      <c r="R33" s="13"/>
      <c r="U33" s="14"/>
      <c r="Y33" s="13"/>
      <c r="AB33" s="14"/>
      <c r="AF33" s="13"/>
      <c r="AI33" s="14"/>
      <c r="AM33" s="13"/>
      <c r="AP33" s="14"/>
      <c r="AS33" s="14"/>
      <c r="AT33" s="14"/>
      <c r="AY33" s="14"/>
      <c r="AZ33" s="14"/>
      <c r="BA33" s="14"/>
      <c r="BB33" s="14"/>
    </row>
    <row r="34" spans="3:56" x14ac:dyDescent="0.45">
      <c r="C34" s="5">
        <v>20000</v>
      </c>
      <c r="D34" s="11">
        <v>7.8200000000000003E-4</v>
      </c>
      <c r="E34" s="12">
        <v>211.952</v>
      </c>
      <c r="F34" s="24"/>
      <c r="G34" s="12"/>
      <c r="N34" s="14"/>
      <c r="R34" s="13"/>
      <c r="U34" s="14"/>
      <c r="Y34" s="13"/>
      <c r="AB34" s="14"/>
      <c r="AF34" s="13"/>
      <c r="AI34" s="14"/>
      <c r="AM34" s="13"/>
      <c r="AP34" s="14"/>
      <c r="AS34" s="14"/>
      <c r="AT34" s="14"/>
      <c r="AY34" s="14"/>
      <c r="AZ34" s="14"/>
      <c r="BA34" s="14"/>
      <c r="BB34" s="14"/>
    </row>
    <row r="35" spans="3:56" x14ac:dyDescent="0.45">
      <c r="C35" s="5">
        <v>21000</v>
      </c>
      <c r="D35" s="11">
        <v>9.7499999999999996E-4</v>
      </c>
      <c r="E35" s="12">
        <v>190.41900000000001</v>
      </c>
      <c r="F35" s="24"/>
      <c r="G35" s="12"/>
      <c r="K35" s="13"/>
      <c r="Q35" s="13"/>
      <c r="R35" s="13"/>
      <c r="X35" s="13"/>
      <c r="Y35" s="13"/>
      <c r="AE35" s="13"/>
      <c r="AF35" s="13"/>
      <c r="AL35" s="13"/>
      <c r="AM35" s="13"/>
      <c r="AY35" s="14"/>
      <c r="AZ35" s="14"/>
      <c r="BA35" s="14"/>
      <c r="BB35" s="14"/>
    </row>
    <row r="36" spans="3:56" x14ac:dyDescent="0.45">
      <c r="C36" s="5">
        <v>22000</v>
      </c>
      <c r="D36" s="11">
        <v>1.258E-3</v>
      </c>
      <c r="E36" s="12">
        <v>168.38200000000001</v>
      </c>
      <c r="F36" s="24"/>
      <c r="G36" s="12"/>
      <c r="Q36" s="13"/>
      <c r="R36" s="13"/>
      <c r="X36" s="13"/>
      <c r="Y36" s="13"/>
      <c r="AE36" s="13"/>
      <c r="AF36" s="13"/>
      <c r="AL36" s="13"/>
      <c r="AM36" s="13"/>
      <c r="AY36" s="14"/>
      <c r="AZ36" s="14"/>
      <c r="BA36" s="14"/>
      <c r="BB36" s="14"/>
    </row>
    <row r="37" spans="3:56" x14ac:dyDescent="0.45">
      <c r="C37" s="5">
        <v>23000</v>
      </c>
      <c r="D37" s="11">
        <v>1.7210000000000001E-3</v>
      </c>
      <c r="E37" s="12">
        <v>145.05500000000001</v>
      </c>
      <c r="F37" s="24"/>
      <c r="G37" s="12"/>
      <c r="J37" s="27"/>
      <c r="K37" s="13"/>
      <c r="Q37" s="13"/>
      <c r="R37" s="13"/>
      <c r="X37" s="13"/>
      <c r="Y37" s="13"/>
      <c r="AE37" s="13"/>
      <c r="AF37" s="13"/>
      <c r="AL37" s="13"/>
      <c r="AM37" s="13"/>
      <c r="AY37" s="14"/>
      <c r="AZ37" s="14"/>
      <c r="BA37" s="14"/>
      <c r="BB37" s="14"/>
    </row>
    <row r="38" spans="3:56" x14ac:dyDescent="0.45">
      <c r="C38" s="5">
        <v>24000</v>
      </c>
      <c r="D38" s="11">
        <v>2.5560000000000001E-3</v>
      </c>
      <c r="E38" s="12">
        <v>120.657</v>
      </c>
      <c r="F38" s="24"/>
      <c r="G38" s="12"/>
      <c r="J38" s="27"/>
      <c r="K38" s="13"/>
      <c r="Q38" s="13"/>
      <c r="R38" s="13"/>
      <c r="X38" s="13"/>
      <c r="Y38" s="13"/>
      <c r="AE38" s="13"/>
      <c r="AF38" s="13"/>
      <c r="AL38" s="13"/>
      <c r="AM38" s="13"/>
      <c r="AY38" s="14"/>
      <c r="AZ38" s="14"/>
      <c r="BA38" s="14"/>
      <c r="BB38" s="14"/>
    </row>
    <row r="39" spans="3:56" x14ac:dyDescent="0.45">
      <c r="C39" s="5">
        <v>25000</v>
      </c>
      <c r="D39" s="11">
        <v>5.0000000000000001E-3</v>
      </c>
      <c r="E39" s="12">
        <v>94.144000000000005</v>
      </c>
      <c r="F39" s="24"/>
      <c r="G39" s="12"/>
      <c r="J39" s="31"/>
      <c r="L39" s="15"/>
      <c r="M39" s="15"/>
      <c r="N39" s="15"/>
      <c r="S39" s="15"/>
      <c r="T39" s="15"/>
      <c r="U39" s="15"/>
      <c r="Z39" s="15"/>
      <c r="AA39" s="15"/>
      <c r="AB39" s="15"/>
      <c r="AG39" s="15"/>
      <c r="AH39" s="15"/>
      <c r="AI39" s="15"/>
      <c r="AN39" s="15"/>
      <c r="AO39" s="15"/>
      <c r="AP39" s="15"/>
      <c r="AT39" s="14"/>
      <c r="AU39" s="14"/>
      <c r="AV39" s="14"/>
      <c r="AW39" s="14"/>
      <c r="AY39" s="14"/>
      <c r="AZ39" s="14"/>
      <c r="BA39" s="14"/>
      <c r="BB39" s="14"/>
      <c r="BC39" s="14"/>
      <c r="BD39" s="22"/>
    </row>
    <row r="40" spans="3:56" x14ac:dyDescent="0.45">
      <c r="C40" s="5">
        <v>26000</v>
      </c>
      <c r="D40" s="11">
        <v>9.3019999999999995E-3</v>
      </c>
      <c r="E40" s="12">
        <v>70.088999999999999</v>
      </c>
      <c r="F40" s="24"/>
      <c r="G40" s="12"/>
      <c r="J40" s="32"/>
      <c r="L40" s="15"/>
      <c r="M40" s="15"/>
      <c r="N40" s="15"/>
      <c r="S40" s="15"/>
      <c r="T40" s="15"/>
      <c r="U40" s="15"/>
      <c r="Z40" s="15"/>
      <c r="AA40" s="15"/>
      <c r="AB40" s="15"/>
      <c r="AG40" s="15"/>
      <c r="AH40" s="15"/>
      <c r="AI40" s="15"/>
      <c r="AN40" s="15"/>
      <c r="AO40" s="15"/>
      <c r="AP40" s="15"/>
      <c r="AT40" s="14"/>
      <c r="AU40" s="14"/>
      <c r="AV40" s="14"/>
      <c r="AW40" s="14"/>
      <c r="AY40" s="14"/>
      <c r="AZ40" s="14"/>
      <c r="BA40" s="14"/>
      <c r="BB40" s="14"/>
      <c r="BC40" s="14"/>
      <c r="BD40" s="22"/>
    </row>
    <row r="41" spans="3:56" x14ac:dyDescent="0.45">
      <c r="C41" s="5">
        <v>27000</v>
      </c>
      <c r="D41" s="11">
        <v>2.0263E-2</v>
      </c>
      <c r="E41" s="12">
        <v>54.872999999999998</v>
      </c>
      <c r="F41" s="24"/>
      <c r="G41" s="12"/>
      <c r="J41" s="32"/>
      <c r="L41" s="15"/>
      <c r="M41" s="15"/>
      <c r="N41" s="15"/>
      <c r="S41" s="15"/>
      <c r="T41" s="15"/>
      <c r="U41" s="15"/>
      <c r="Z41" s="15"/>
      <c r="AA41" s="15"/>
      <c r="AB41" s="15"/>
      <c r="AG41" s="15"/>
      <c r="AH41" s="15"/>
      <c r="AI41" s="15"/>
      <c r="AN41" s="15"/>
      <c r="AO41" s="15"/>
      <c r="AP41" s="15"/>
      <c r="AT41" s="14"/>
      <c r="AU41" s="1">
        <v>9.9999999999999995E-21</v>
      </c>
      <c r="AV41" s="14"/>
      <c r="AW41" s="14"/>
      <c r="AY41" s="14"/>
      <c r="AZ41" s="14"/>
      <c r="BA41" s="14"/>
      <c r="BB41" s="14"/>
      <c r="BC41" s="14"/>
      <c r="BD41" s="22"/>
    </row>
    <row r="42" spans="3:56" x14ac:dyDescent="0.45">
      <c r="C42" s="5">
        <v>28000</v>
      </c>
      <c r="D42" s="11">
        <v>3.8859999999999999E-2</v>
      </c>
      <c r="E42" s="12">
        <v>48.143999999999998</v>
      </c>
      <c r="F42" s="24"/>
      <c r="G42" s="12"/>
      <c r="J42" s="32"/>
      <c r="L42" s="15"/>
      <c r="M42" s="15"/>
      <c r="N42" s="15"/>
      <c r="S42" s="15"/>
      <c r="T42" s="15"/>
      <c r="U42" s="15"/>
      <c r="Z42" s="15"/>
      <c r="AA42" s="15"/>
      <c r="AB42" s="15"/>
      <c r="AG42" s="15"/>
      <c r="AH42" s="15"/>
      <c r="AI42" s="15"/>
      <c r="AN42" s="15"/>
      <c r="AO42" s="15"/>
      <c r="AP42" s="15"/>
      <c r="AT42" s="14"/>
      <c r="AU42" s="1">
        <v>9.9999999999999995E-21</v>
      </c>
      <c r="AV42" s="14"/>
      <c r="AW42" s="14"/>
      <c r="BA42" s="14"/>
      <c r="BB42" s="14"/>
      <c r="BC42" s="14"/>
      <c r="BD42" s="22"/>
    </row>
    <row r="43" spans="3:56" x14ac:dyDescent="0.45">
      <c r="C43" s="5">
        <v>29000</v>
      </c>
      <c r="D43" s="11">
        <v>6.2732999999999997E-2</v>
      </c>
      <c r="E43" s="12">
        <v>45.509</v>
      </c>
      <c r="F43" s="24"/>
      <c r="G43" s="12"/>
      <c r="J43" s="32"/>
      <c r="L43" s="15"/>
      <c r="M43" s="15"/>
      <c r="N43" s="15"/>
      <c r="S43" s="15"/>
      <c r="T43" s="15"/>
      <c r="U43" s="15"/>
      <c r="Z43" s="15"/>
      <c r="AA43" s="15"/>
      <c r="AB43" s="15"/>
      <c r="AG43" s="15"/>
      <c r="AH43" s="15"/>
      <c r="AI43" s="15"/>
      <c r="AN43" s="15"/>
      <c r="AO43" s="15"/>
      <c r="AP43" s="15"/>
      <c r="AT43" s="14"/>
      <c r="AU43" s="1">
        <v>5.5900000000000002E-20</v>
      </c>
      <c r="AV43" s="14"/>
      <c r="AW43" s="14"/>
      <c r="BA43" s="14"/>
      <c r="BB43" s="14"/>
      <c r="BC43" s="14"/>
      <c r="BD43" s="22"/>
    </row>
    <row r="44" spans="3:56" x14ac:dyDescent="0.45">
      <c r="C44" s="5">
        <v>30000</v>
      </c>
      <c r="D44" s="11">
        <v>8.9595999999999995E-2</v>
      </c>
      <c r="E44" s="12">
        <v>44.095999999999997</v>
      </c>
      <c r="F44" s="24"/>
      <c r="G44" s="12"/>
      <c r="J44" s="32"/>
      <c r="L44" s="15"/>
      <c r="M44" s="15"/>
      <c r="N44" s="15"/>
      <c r="S44" s="15"/>
      <c r="T44" s="15"/>
      <c r="U44" s="15"/>
      <c r="Z44" s="15"/>
      <c r="AA44" s="15"/>
      <c r="AB44" s="15"/>
      <c r="AG44" s="15"/>
      <c r="AH44" s="15"/>
      <c r="AI44" s="15"/>
      <c r="AN44" s="15"/>
      <c r="AO44" s="15"/>
      <c r="AP44" s="15"/>
      <c r="AT44" s="14"/>
      <c r="AU44" s="1">
        <v>1.001E-16</v>
      </c>
      <c r="AV44" s="14"/>
      <c r="AW44" s="14"/>
      <c r="BA44" s="14"/>
      <c r="BB44" s="14"/>
      <c r="BC44" s="14"/>
      <c r="BD44" s="22"/>
    </row>
    <row r="45" spans="3:56" x14ac:dyDescent="0.45">
      <c r="C45" s="5">
        <v>31000</v>
      </c>
      <c r="D45" s="11">
        <v>0.118771</v>
      </c>
      <c r="E45" s="12">
        <v>42.904000000000003</v>
      </c>
      <c r="F45" s="24"/>
      <c r="G45" s="12"/>
      <c r="J45" s="31"/>
      <c r="L45" s="15"/>
      <c r="M45" s="15"/>
      <c r="N45" s="15"/>
      <c r="S45" s="15"/>
      <c r="T45" s="15"/>
      <c r="U45" s="15"/>
      <c r="Z45" s="15"/>
      <c r="AA45" s="15"/>
      <c r="AB45" s="15"/>
      <c r="AG45" s="15"/>
      <c r="AH45" s="15"/>
      <c r="AI45" s="15"/>
      <c r="AN45" s="15"/>
      <c r="AO45" s="15"/>
      <c r="AP45" s="15"/>
      <c r="AT45" s="14"/>
      <c r="AU45" s="1">
        <v>1.881E-15</v>
      </c>
      <c r="AV45" s="14"/>
      <c r="AW45" s="14"/>
      <c r="BA45" s="14"/>
      <c r="BB45" s="14"/>
      <c r="BC45" s="14"/>
      <c r="BD45" s="22"/>
    </row>
    <row r="46" spans="3:56" x14ac:dyDescent="0.45">
      <c r="C46" s="5">
        <v>32000</v>
      </c>
      <c r="D46" s="11">
        <v>0.150445</v>
      </c>
      <c r="E46" s="12">
        <v>41.652000000000001</v>
      </c>
      <c r="F46" s="24"/>
      <c r="G46" s="12"/>
      <c r="J46" s="33"/>
      <c r="AT46" s="14"/>
      <c r="AU46" s="1">
        <v>9.0750000000000001E-15</v>
      </c>
      <c r="AV46" s="14"/>
      <c r="AW46" s="14"/>
      <c r="BA46" s="14"/>
      <c r="BB46" s="14"/>
      <c r="BC46" s="14"/>
      <c r="BD46" s="22"/>
    </row>
    <row r="47" spans="3:56" x14ac:dyDescent="0.45">
      <c r="C47" s="5">
        <v>33000</v>
      </c>
      <c r="D47" s="11">
        <v>0.185144</v>
      </c>
      <c r="E47" s="12">
        <v>40.298000000000002</v>
      </c>
      <c r="F47" s="24"/>
      <c r="G47" s="12"/>
      <c r="AT47" s="14"/>
      <c r="AU47" s="1">
        <v>3.4230000000000003E-14</v>
      </c>
      <c r="AV47" s="14"/>
      <c r="AW47" s="14"/>
      <c r="BA47" s="14"/>
      <c r="BB47" s="14"/>
      <c r="BC47" s="14"/>
      <c r="BD47" s="22"/>
    </row>
    <row r="48" spans="3:56" x14ac:dyDescent="0.45">
      <c r="C48" s="5">
        <v>34000</v>
      </c>
      <c r="D48" s="11">
        <v>0.22353500000000001</v>
      </c>
      <c r="E48" s="12">
        <v>38.868000000000002</v>
      </c>
      <c r="F48" s="24"/>
      <c r="G48" s="12"/>
      <c r="AT48" s="14"/>
      <c r="AU48" s="1">
        <v>1.3810000000000001E-13</v>
      </c>
      <c r="AV48" s="14"/>
      <c r="AW48" s="14"/>
      <c r="BA48" s="14"/>
      <c r="BB48" s="14"/>
      <c r="BC48" s="14"/>
      <c r="BD48" s="22"/>
    </row>
    <row r="49" spans="3:56" x14ac:dyDescent="0.45">
      <c r="C49" s="5">
        <v>35000</v>
      </c>
      <c r="D49" s="11">
        <v>0.26633800000000002</v>
      </c>
      <c r="E49" s="12">
        <v>37.414999999999999</v>
      </c>
      <c r="F49" s="24"/>
      <c r="G49" s="12"/>
      <c r="AT49" s="14"/>
      <c r="AU49" s="1">
        <v>6.2440000000000005E-13</v>
      </c>
      <c r="AV49" s="14"/>
      <c r="AW49" s="14"/>
      <c r="BA49" s="14"/>
      <c r="BB49" s="14"/>
      <c r="BC49" s="14"/>
      <c r="BD49" s="22"/>
    </row>
    <row r="50" spans="3:56" x14ac:dyDescent="0.45">
      <c r="C50" s="5">
        <v>36000</v>
      </c>
      <c r="D50" s="11">
        <v>0.31434400000000001</v>
      </c>
      <c r="E50" s="12">
        <v>35.942</v>
      </c>
      <c r="F50" s="24"/>
      <c r="G50" s="12"/>
      <c r="AT50" s="14"/>
      <c r="AU50" s="1">
        <v>3.0729999999999999E-12</v>
      </c>
      <c r="AV50" s="14"/>
      <c r="AW50" s="14"/>
      <c r="BA50" s="14"/>
      <c r="BB50" s="14"/>
      <c r="BC50" s="14"/>
      <c r="BD50" s="22"/>
    </row>
    <row r="51" spans="3:56" x14ac:dyDescent="0.45">
      <c r="C51" s="5">
        <v>37000</v>
      </c>
      <c r="D51" s="11">
        <v>0.36854599999999998</v>
      </c>
      <c r="E51" s="12">
        <v>34.454000000000001</v>
      </c>
      <c r="F51" s="24"/>
      <c r="G51" s="12"/>
      <c r="AT51" s="14"/>
      <c r="AU51" s="1">
        <v>1.553E-11</v>
      </c>
      <c r="AV51" s="14"/>
      <c r="AW51" s="14"/>
      <c r="BA51" s="14"/>
      <c r="BB51" s="14"/>
      <c r="BC51" s="14"/>
      <c r="BD51" s="22"/>
    </row>
    <row r="52" spans="3:56" x14ac:dyDescent="0.45">
      <c r="C52" s="5">
        <v>38000</v>
      </c>
      <c r="D52" s="11">
        <v>0.43018099999999998</v>
      </c>
      <c r="E52" s="12">
        <v>32.950000000000003</v>
      </c>
      <c r="F52" s="24"/>
      <c r="G52" s="12"/>
      <c r="AT52" s="14"/>
      <c r="AU52" s="1">
        <v>8.0280000000000006E-11</v>
      </c>
      <c r="AV52" s="14"/>
      <c r="AW52" s="14"/>
      <c r="BA52" s="14"/>
      <c r="BB52" s="14"/>
      <c r="BC52" s="14"/>
      <c r="BD52" s="22"/>
    </row>
    <row r="53" spans="3:56" x14ac:dyDescent="0.45">
      <c r="C53" s="5">
        <v>39000</v>
      </c>
      <c r="D53" s="11">
        <v>0.50086900000000001</v>
      </c>
      <c r="E53" s="12">
        <v>31.416</v>
      </c>
      <c r="F53" s="24"/>
      <c r="G53" s="12"/>
      <c r="AT53" s="14"/>
      <c r="AU53" s="1">
        <v>4.2229999999999998E-10</v>
      </c>
      <c r="AV53" s="14"/>
      <c r="AW53" s="14"/>
      <c r="BA53" s="14"/>
      <c r="BB53" s="14"/>
      <c r="BC53" s="14"/>
      <c r="BD53" s="22"/>
    </row>
    <row r="54" spans="3:56" x14ac:dyDescent="0.45">
      <c r="C54" s="5">
        <v>40000</v>
      </c>
      <c r="D54" s="11">
        <v>0.58281099999999997</v>
      </c>
      <c r="E54" s="12">
        <v>29.856000000000002</v>
      </c>
      <c r="F54" s="24"/>
      <c r="G54" s="12"/>
      <c r="AT54" s="14"/>
      <c r="AU54" s="1">
        <v>2.2630000000000001E-9</v>
      </c>
      <c r="AV54" s="14"/>
      <c r="AW54" s="14"/>
      <c r="BA54" s="14"/>
      <c r="BB54" s="14"/>
      <c r="BC54" s="14"/>
      <c r="BD54" s="22"/>
    </row>
    <row r="55" spans="3:56" x14ac:dyDescent="0.45">
      <c r="C55" s="5">
        <v>41000</v>
      </c>
      <c r="D55" s="11">
        <v>0.67885899999999999</v>
      </c>
      <c r="E55" s="12">
        <v>28.277000000000001</v>
      </c>
      <c r="F55" s="24"/>
      <c r="G55" s="12"/>
      <c r="AU55" s="1">
        <v>1.255E-8</v>
      </c>
    </row>
    <row r="56" spans="3:56" x14ac:dyDescent="0.45">
      <c r="C56" s="5">
        <v>42000</v>
      </c>
      <c r="D56" s="11">
        <v>0.79290300000000002</v>
      </c>
      <c r="E56" s="12">
        <v>26.672999999999998</v>
      </c>
      <c r="F56" s="24"/>
      <c r="G56" s="12"/>
      <c r="AU56" s="1">
        <v>7.1779999999999998E-8</v>
      </c>
    </row>
    <row r="57" spans="3:56" x14ac:dyDescent="0.45">
      <c r="C57" s="5">
        <v>43000</v>
      </c>
      <c r="D57" s="11">
        <v>0.930508</v>
      </c>
      <c r="E57" s="12">
        <v>25.033999999999999</v>
      </c>
      <c r="F57" s="24"/>
      <c r="G57" s="12"/>
      <c r="AU57" s="1">
        <v>4.1979999999999999E-7</v>
      </c>
    </row>
    <row r="58" spans="3:56" x14ac:dyDescent="0.45">
      <c r="C58" s="5">
        <v>44000</v>
      </c>
      <c r="D58" s="11">
        <v>1.100055</v>
      </c>
      <c r="E58" s="12">
        <v>23.347000000000001</v>
      </c>
      <c r="F58" s="24"/>
      <c r="G58" s="12"/>
      <c r="AU58" s="1">
        <v>2.5299999999999999E-6</v>
      </c>
    </row>
    <row r="59" spans="3:56" x14ac:dyDescent="0.45">
      <c r="C59" s="5">
        <v>45000</v>
      </c>
      <c r="D59" s="11">
        <v>1.314756</v>
      </c>
      <c r="E59" s="12">
        <v>21.588000000000001</v>
      </c>
      <c r="F59" s="24"/>
      <c r="G59" s="12"/>
      <c r="AU59" s="1">
        <v>1.588E-5</v>
      </c>
    </row>
    <row r="60" spans="3:56" x14ac:dyDescent="0.45">
      <c r="C60" s="5">
        <v>46000</v>
      </c>
      <c r="D60" s="11">
        <v>1.5993679999999999</v>
      </c>
      <c r="E60" s="12">
        <v>19.655999999999999</v>
      </c>
      <c r="F60" s="24"/>
      <c r="G60" s="12"/>
      <c r="AU60" s="1">
        <v>1.055E-4</v>
      </c>
    </row>
    <row r="61" spans="3:56" x14ac:dyDescent="0.45">
      <c r="C61" s="5">
        <v>47000</v>
      </c>
      <c r="D61" s="11">
        <v>2.006993</v>
      </c>
      <c r="E61" s="12">
        <v>17.484999999999999</v>
      </c>
      <c r="F61" s="24"/>
      <c r="G61" s="12"/>
      <c r="AU61" s="1">
        <v>7.6230000000000004E-4</v>
      </c>
    </row>
    <row r="62" spans="3:56" x14ac:dyDescent="0.45">
      <c r="C62" s="5">
        <v>48000</v>
      </c>
      <c r="D62" s="11">
        <v>2.721695</v>
      </c>
      <c r="E62" s="12">
        <v>14.371</v>
      </c>
      <c r="F62" s="24"/>
      <c r="G62" s="12"/>
    </row>
    <row r="63" spans="3:56" x14ac:dyDescent="0.45">
      <c r="C63" s="5">
        <v>48424</v>
      </c>
      <c r="D63" s="11">
        <v>3.5267080000000002</v>
      </c>
      <c r="E63" s="12">
        <v>11.074</v>
      </c>
      <c r="F63" s="24"/>
      <c r="G63" s="12"/>
    </row>
    <row r="64" spans="3:56" x14ac:dyDescent="0.45">
      <c r="E64" s="15"/>
      <c r="F64" s="25"/>
      <c r="G64" s="15"/>
    </row>
    <row r="65" spans="5:7" x14ac:dyDescent="0.45">
      <c r="E65" s="15"/>
      <c r="F65" s="25"/>
      <c r="G65" s="15"/>
    </row>
    <row r="66" spans="5:7" x14ac:dyDescent="0.45">
      <c r="E66" s="15"/>
      <c r="F66" s="25"/>
      <c r="G66" s="15"/>
    </row>
    <row r="67" spans="5:7" x14ac:dyDescent="0.45">
      <c r="E67" s="15"/>
      <c r="F67" s="25"/>
      <c r="G67" s="15"/>
    </row>
    <row r="68" spans="5:7" x14ac:dyDescent="0.45">
      <c r="E68" s="15"/>
      <c r="F68" s="25"/>
      <c r="G68" s="15"/>
    </row>
    <row r="69" spans="5:7" x14ac:dyDescent="0.45">
      <c r="E69" s="15"/>
      <c r="F69" s="25"/>
      <c r="G69" s="15"/>
    </row>
    <row r="70" spans="5:7" x14ac:dyDescent="0.45">
      <c r="E70" s="15"/>
      <c r="F70" s="25"/>
      <c r="G70" s="15"/>
    </row>
  </sheetData>
  <mergeCells count="4">
    <mergeCell ref="J7:M7"/>
    <mergeCell ref="J9:M9"/>
    <mergeCell ref="AT32:AV32"/>
    <mergeCell ref="B12:E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opLeftCell="A23" workbookViewId="0">
      <selection activeCell="J23" sqref="J23:J53"/>
    </sheetView>
  </sheetViews>
  <sheetFormatPr defaultRowHeight="14.25" x14ac:dyDescent="0.45"/>
  <sheetData>
    <row r="1" spans="1:7" x14ac:dyDescent="0.45">
      <c r="A1">
        <v>0</v>
      </c>
      <c r="B1" t="s">
        <v>2</v>
      </c>
      <c r="C1">
        <v>1E-4</v>
      </c>
      <c r="D1" t="s">
        <v>2</v>
      </c>
      <c r="E1" t="s">
        <v>2</v>
      </c>
      <c r="F1">
        <v>585.85400000000004</v>
      </c>
      <c r="G1">
        <v>585.85400000000004</v>
      </c>
    </row>
    <row r="2" spans="1:7" x14ac:dyDescent="0.45">
      <c r="A2">
        <v>1000</v>
      </c>
      <c r="B2" t="s">
        <v>2</v>
      </c>
      <c r="C2">
        <v>1.07E-4</v>
      </c>
      <c r="D2" t="s">
        <v>2</v>
      </c>
      <c r="E2" t="s">
        <v>2</v>
      </c>
      <c r="F2">
        <v>565.86699999999996</v>
      </c>
      <c r="G2">
        <v>565.86699999999996</v>
      </c>
    </row>
    <row r="3" spans="1:7" x14ac:dyDescent="0.45">
      <c r="A3">
        <v>2000</v>
      </c>
      <c r="B3" t="s">
        <v>2</v>
      </c>
      <c r="C3">
        <v>1.15E-4</v>
      </c>
      <c r="D3" t="s">
        <v>2</v>
      </c>
      <c r="E3" t="s">
        <v>2</v>
      </c>
      <c r="F3">
        <v>546.06799999999998</v>
      </c>
      <c r="G3">
        <v>546.06799999999998</v>
      </c>
    </row>
    <row r="4" spans="1:7" x14ac:dyDescent="0.45">
      <c r="A4">
        <v>3000</v>
      </c>
      <c r="B4" t="s">
        <v>2</v>
      </c>
      <c r="C4">
        <v>1.2400000000000001E-4</v>
      </c>
      <c r="D4" t="s">
        <v>2</v>
      </c>
      <c r="E4" t="s">
        <v>2</v>
      </c>
      <c r="F4">
        <v>526.45399999999995</v>
      </c>
      <c r="G4">
        <v>526.45399999999995</v>
      </c>
    </row>
    <row r="5" spans="1:7" x14ac:dyDescent="0.45">
      <c r="A5">
        <v>4000</v>
      </c>
      <c r="B5" t="s">
        <v>2</v>
      </c>
      <c r="C5">
        <v>1.34E-4</v>
      </c>
      <c r="D5" t="s">
        <v>2</v>
      </c>
      <c r="E5" t="s">
        <v>2</v>
      </c>
      <c r="F5">
        <v>507.024</v>
      </c>
      <c r="G5">
        <v>507.024</v>
      </c>
    </row>
    <row r="6" spans="1:7" x14ac:dyDescent="0.45">
      <c r="A6">
        <v>5000</v>
      </c>
      <c r="B6" t="s">
        <v>2</v>
      </c>
      <c r="C6">
        <v>1.44E-4</v>
      </c>
      <c r="D6" t="s">
        <v>2</v>
      </c>
      <c r="E6" t="s">
        <v>2</v>
      </c>
      <c r="F6">
        <v>487.78899999999999</v>
      </c>
      <c r="G6">
        <v>487.78899999999999</v>
      </c>
    </row>
    <row r="7" spans="1:7" x14ac:dyDescent="0.45">
      <c r="A7">
        <v>6000</v>
      </c>
      <c r="B7" t="s">
        <v>2</v>
      </c>
      <c r="C7">
        <v>1.5699999999999999E-4</v>
      </c>
      <c r="D7" t="s">
        <v>2</v>
      </c>
      <c r="E7" t="s">
        <v>2</v>
      </c>
      <c r="F7">
        <v>468.75099999999998</v>
      </c>
      <c r="G7">
        <v>468.75099999999998</v>
      </c>
    </row>
    <row r="8" spans="1:7" x14ac:dyDescent="0.45">
      <c r="A8">
        <v>7000</v>
      </c>
      <c r="B8" t="s">
        <v>2</v>
      </c>
      <c r="C8">
        <v>1.7000000000000001E-4</v>
      </c>
      <c r="D8" t="s">
        <v>2</v>
      </c>
      <c r="E8" t="s">
        <v>2</v>
      </c>
      <c r="F8">
        <v>449.916</v>
      </c>
      <c r="G8">
        <v>449.916</v>
      </c>
    </row>
    <row r="9" spans="1:7" x14ac:dyDescent="0.45">
      <c r="A9">
        <v>8000</v>
      </c>
      <c r="B9" t="s">
        <v>2</v>
      </c>
      <c r="C9">
        <v>1.85E-4</v>
      </c>
      <c r="D9" t="s">
        <v>2</v>
      </c>
      <c r="E9" t="s">
        <v>2</v>
      </c>
      <c r="F9">
        <v>431.28699999999998</v>
      </c>
      <c r="G9">
        <v>431.28699999999998</v>
      </c>
    </row>
    <row r="10" spans="1:7" x14ac:dyDescent="0.45">
      <c r="A10">
        <v>9000</v>
      </c>
      <c r="B10" t="s">
        <v>2</v>
      </c>
      <c r="C10">
        <v>2.02E-4</v>
      </c>
      <c r="D10" t="s">
        <v>2</v>
      </c>
      <c r="E10" t="s">
        <v>2</v>
      </c>
      <c r="F10">
        <v>412.86900000000003</v>
      </c>
      <c r="G10">
        <v>412.86900000000003</v>
      </c>
    </row>
    <row r="11" spans="1:7" x14ac:dyDescent="0.45">
      <c r="A11">
        <v>10000</v>
      </c>
      <c r="B11" t="s">
        <v>2</v>
      </c>
      <c r="C11">
        <v>2.2100000000000001E-4</v>
      </c>
      <c r="D11" t="s">
        <v>2</v>
      </c>
      <c r="E11" t="s">
        <v>2</v>
      </c>
      <c r="F11">
        <v>394.66800000000001</v>
      </c>
      <c r="G11">
        <v>394.66800000000001</v>
      </c>
    </row>
    <row r="12" spans="1:7" x14ac:dyDescent="0.45">
      <c r="A12">
        <v>11000</v>
      </c>
      <c r="B12" t="s">
        <v>2</v>
      </c>
      <c r="C12">
        <v>2.43E-4</v>
      </c>
      <c r="D12" t="s">
        <v>2</v>
      </c>
      <c r="E12" t="s">
        <v>2</v>
      </c>
      <c r="F12">
        <v>376.68799999999999</v>
      </c>
      <c r="G12">
        <v>376.68799999999999</v>
      </c>
    </row>
    <row r="13" spans="1:7" x14ac:dyDescent="0.45">
      <c r="A13">
        <v>12000</v>
      </c>
      <c r="B13" t="s">
        <v>2</v>
      </c>
      <c r="C13">
        <v>2.6800000000000001E-4</v>
      </c>
      <c r="D13" t="s">
        <v>2</v>
      </c>
      <c r="E13" t="s">
        <v>2</v>
      </c>
      <c r="F13">
        <v>358.93299999999999</v>
      </c>
      <c r="G13">
        <v>358.93299999999999</v>
      </c>
    </row>
    <row r="14" spans="1:7" x14ac:dyDescent="0.45">
      <c r="A14">
        <v>13000</v>
      </c>
      <c r="B14" t="s">
        <v>2</v>
      </c>
      <c r="C14">
        <v>2.9599999999999998E-4</v>
      </c>
      <c r="D14" t="s">
        <v>2</v>
      </c>
      <c r="E14" t="s">
        <v>2</v>
      </c>
      <c r="F14">
        <v>341.40899999999999</v>
      </c>
      <c r="G14">
        <v>341.40899999999999</v>
      </c>
    </row>
    <row r="15" spans="1:7" x14ac:dyDescent="0.45">
      <c r="A15">
        <v>14000</v>
      </c>
      <c r="B15" t="s">
        <v>2</v>
      </c>
      <c r="C15">
        <v>3.2899999999999997E-4</v>
      </c>
      <c r="D15" t="s">
        <v>2</v>
      </c>
      <c r="E15" t="s">
        <v>2</v>
      </c>
      <c r="F15">
        <v>324.12200000000001</v>
      </c>
      <c r="G15">
        <v>324.12200000000001</v>
      </c>
    </row>
    <row r="16" spans="1:7" x14ac:dyDescent="0.45">
      <c r="A16">
        <v>15000</v>
      </c>
      <c r="B16" t="s">
        <v>2</v>
      </c>
      <c r="C16">
        <v>3.68E-4</v>
      </c>
      <c r="D16" t="s">
        <v>2</v>
      </c>
      <c r="E16" t="s">
        <v>2</v>
      </c>
      <c r="F16">
        <v>306.76900000000001</v>
      </c>
      <c r="G16">
        <v>306.76900000000001</v>
      </c>
    </row>
    <row r="17" spans="1:13" x14ac:dyDescent="0.45">
      <c r="A17">
        <v>16000</v>
      </c>
      <c r="B17" t="s">
        <v>2</v>
      </c>
      <c r="C17">
        <v>4.1899999999999999E-4</v>
      </c>
      <c r="D17" t="s">
        <v>2</v>
      </c>
      <c r="E17" t="s">
        <v>2</v>
      </c>
      <c r="F17">
        <v>287.84699999999998</v>
      </c>
      <c r="G17">
        <v>287.84699999999998</v>
      </c>
    </row>
    <row r="18" spans="1:13" x14ac:dyDescent="0.45">
      <c r="A18">
        <v>17000</v>
      </c>
      <c r="B18" t="s">
        <v>2</v>
      </c>
      <c r="C18">
        <v>4.8099999999999998E-4</v>
      </c>
      <c r="D18" t="s">
        <v>2</v>
      </c>
      <c r="E18" t="s">
        <v>2</v>
      </c>
      <c r="F18">
        <v>268.70499999999998</v>
      </c>
      <c r="G18">
        <v>268.70499999999998</v>
      </c>
    </row>
    <row r="19" spans="1:13" x14ac:dyDescent="0.45">
      <c r="A19">
        <v>18000</v>
      </c>
      <c r="B19" t="s">
        <v>2</v>
      </c>
      <c r="C19">
        <v>5.5900000000000004E-4</v>
      </c>
      <c r="D19" t="s">
        <v>2</v>
      </c>
      <c r="E19" t="s">
        <v>2</v>
      </c>
      <c r="F19">
        <v>249.60599999999999</v>
      </c>
      <c r="G19">
        <v>249.60599999999999</v>
      </c>
    </row>
    <row r="20" spans="1:13" x14ac:dyDescent="0.45">
      <c r="A20">
        <v>19000</v>
      </c>
      <c r="B20" t="s">
        <v>2</v>
      </c>
      <c r="C20">
        <v>6.5700000000000003E-4</v>
      </c>
      <c r="D20" t="s">
        <v>2</v>
      </c>
      <c r="E20" t="s">
        <v>2</v>
      </c>
      <c r="F20">
        <v>230.672</v>
      </c>
      <c r="G20">
        <v>230.672</v>
      </c>
    </row>
    <row r="21" spans="1:13" x14ac:dyDescent="0.45">
      <c r="A21">
        <v>20000</v>
      </c>
      <c r="B21" t="s">
        <v>2</v>
      </c>
      <c r="C21">
        <v>7.8200000000000003E-4</v>
      </c>
      <c r="D21" t="s">
        <v>2</v>
      </c>
      <c r="E21" t="s">
        <v>2</v>
      </c>
      <c r="F21">
        <v>211.952</v>
      </c>
      <c r="G21">
        <v>211.952</v>
      </c>
    </row>
    <row r="22" spans="1:13" x14ac:dyDescent="0.45">
      <c r="A22">
        <v>21000</v>
      </c>
      <c r="B22" t="s">
        <v>2</v>
      </c>
      <c r="C22">
        <v>9.7499999999999996E-4</v>
      </c>
      <c r="D22" t="s">
        <v>2</v>
      </c>
      <c r="E22" t="s">
        <v>2</v>
      </c>
      <c r="F22">
        <v>190.41900000000001</v>
      </c>
      <c r="G22">
        <v>190.41900000000001</v>
      </c>
    </row>
    <row r="23" spans="1:13" x14ac:dyDescent="0.45">
      <c r="A23">
        <v>22000</v>
      </c>
      <c r="B23" t="s">
        <v>2</v>
      </c>
      <c r="C23">
        <v>1.258E-3</v>
      </c>
      <c r="D23" t="s">
        <v>2</v>
      </c>
      <c r="E23" t="s">
        <v>2</v>
      </c>
      <c r="F23">
        <v>168.38200000000001</v>
      </c>
      <c r="G23">
        <v>168.38200000000001</v>
      </c>
      <c r="I23">
        <v>0</v>
      </c>
      <c r="J23" s="1">
        <v>5.3989999999999998E-42</v>
      </c>
      <c r="K23" s="1">
        <v>5.3989999999999998E-42</v>
      </c>
      <c r="L23" s="1">
        <v>5.3989999999999998E-42</v>
      </c>
      <c r="M23" s="1">
        <v>5.3989999999999998E-42</v>
      </c>
    </row>
    <row r="24" spans="1:13" x14ac:dyDescent="0.45">
      <c r="A24">
        <v>23000</v>
      </c>
      <c r="B24" t="s">
        <v>2</v>
      </c>
      <c r="C24">
        <v>1.7210000000000001E-3</v>
      </c>
      <c r="D24" t="s">
        <v>2</v>
      </c>
      <c r="E24" t="s">
        <v>2</v>
      </c>
      <c r="F24">
        <v>145.05500000000001</v>
      </c>
      <c r="G24">
        <v>145.05500000000001</v>
      </c>
      <c r="I24">
        <v>1000</v>
      </c>
      <c r="J24" s="1">
        <v>1.115E-29</v>
      </c>
      <c r="K24" s="1">
        <v>1.115E-29</v>
      </c>
      <c r="L24" s="1">
        <v>1.115E-29</v>
      </c>
      <c r="M24" s="1">
        <v>1.115E-26</v>
      </c>
    </row>
    <row r="25" spans="1:13" x14ac:dyDescent="0.45">
      <c r="A25">
        <v>24000</v>
      </c>
      <c r="B25" t="s">
        <v>2</v>
      </c>
      <c r="C25">
        <v>2.5560000000000001E-3</v>
      </c>
      <c r="D25" t="s">
        <v>2</v>
      </c>
      <c r="E25" t="s">
        <v>2</v>
      </c>
      <c r="F25">
        <v>120.657</v>
      </c>
      <c r="G25">
        <v>120.657</v>
      </c>
      <c r="I25">
        <v>2000</v>
      </c>
      <c r="J25" s="1">
        <v>4.19E-22</v>
      </c>
      <c r="K25" s="1">
        <v>4.19E-22</v>
      </c>
      <c r="L25" s="1">
        <v>4.19E-22</v>
      </c>
      <c r="M25" s="1">
        <v>4.1899999999999999E-19</v>
      </c>
    </row>
    <row r="26" spans="1:13" x14ac:dyDescent="0.45">
      <c r="A26">
        <v>25000</v>
      </c>
      <c r="B26" t="s">
        <v>2</v>
      </c>
      <c r="C26">
        <v>5.0000000000000001E-3</v>
      </c>
      <c r="D26" t="s">
        <v>2</v>
      </c>
      <c r="E26" t="s">
        <v>2</v>
      </c>
      <c r="F26">
        <v>94.144000000000005</v>
      </c>
      <c r="G26">
        <v>94.144000000000005</v>
      </c>
      <c r="I26">
        <v>3000</v>
      </c>
      <c r="J26" s="1">
        <v>9.6639999999999992E-19</v>
      </c>
      <c r="K26" s="1">
        <v>9.6639999999999992E-19</v>
      </c>
      <c r="L26" s="1">
        <v>9.6639999999999992E-19</v>
      </c>
      <c r="M26" s="1">
        <v>9.6680000000000005E-16</v>
      </c>
    </row>
    <row r="27" spans="1:13" x14ac:dyDescent="0.45">
      <c r="A27">
        <v>26000</v>
      </c>
      <c r="B27" t="s">
        <v>2</v>
      </c>
      <c r="C27">
        <v>9.3019999999999995E-3</v>
      </c>
      <c r="D27" t="s">
        <v>2</v>
      </c>
      <c r="E27" t="s">
        <v>2</v>
      </c>
      <c r="F27">
        <v>70.088999999999999</v>
      </c>
      <c r="G27">
        <v>70.088999999999999</v>
      </c>
      <c r="I27">
        <v>4000</v>
      </c>
      <c r="J27" s="1">
        <v>2.166E-17</v>
      </c>
      <c r="K27" s="1">
        <v>2.166E-17</v>
      </c>
      <c r="L27" s="1">
        <v>2.166E-17</v>
      </c>
      <c r="M27" s="1">
        <v>2.2630000000000001E-14</v>
      </c>
    </row>
    <row r="28" spans="1:13" x14ac:dyDescent="0.45">
      <c r="A28">
        <v>27000</v>
      </c>
      <c r="B28" t="s">
        <v>2</v>
      </c>
      <c r="C28">
        <v>2.0263E-2</v>
      </c>
      <c r="D28" t="s">
        <v>2</v>
      </c>
      <c r="E28" t="s">
        <v>2</v>
      </c>
      <c r="F28">
        <v>54.872999999999998</v>
      </c>
      <c r="G28">
        <v>54.872999999999998</v>
      </c>
      <c r="I28">
        <v>5000</v>
      </c>
      <c r="J28" s="1">
        <v>1.227E-16</v>
      </c>
      <c r="K28" s="1">
        <v>1.227E-16</v>
      </c>
      <c r="L28" s="1">
        <v>1.227E-16</v>
      </c>
      <c r="M28" s="1">
        <v>1.453E-13</v>
      </c>
    </row>
    <row r="29" spans="1:13" x14ac:dyDescent="0.45">
      <c r="A29">
        <v>28000</v>
      </c>
      <c r="B29" t="s">
        <v>2</v>
      </c>
      <c r="C29">
        <v>3.8859999999999999E-2</v>
      </c>
      <c r="D29" t="s">
        <v>2</v>
      </c>
      <c r="E29" t="s">
        <v>2</v>
      </c>
      <c r="F29">
        <v>48.143999999999998</v>
      </c>
      <c r="G29">
        <v>48.143999999999998</v>
      </c>
      <c r="I29">
        <v>6000</v>
      </c>
      <c r="J29" s="1">
        <v>5.4920000000000003E-16</v>
      </c>
      <c r="K29" s="1">
        <v>5.4920000000000003E-16</v>
      </c>
      <c r="L29" s="1">
        <v>5.4920000000000003E-16</v>
      </c>
      <c r="M29" s="1">
        <v>6.9450000000000002E-13</v>
      </c>
    </row>
    <row r="30" spans="1:13" x14ac:dyDescent="0.45">
      <c r="A30">
        <v>29000</v>
      </c>
      <c r="B30" t="s">
        <v>2</v>
      </c>
      <c r="C30">
        <v>6.2732999999999997E-2</v>
      </c>
      <c r="D30" t="s">
        <v>2</v>
      </c>
      <c r="E30" t="s">
        <v>2</v>
      </c>
      <c r="F30">
        <v>45.509</v>
      </c>
      <c r="G30">
        <v>45.509</v>
      </c>
      <c r="I30">
        <v>7000</v>
      </c>
      <c r="J30" s="1">
        <v>2.6670000000000001E-15</v>
      </c>
      <c r="K30" s="1">
        <v>2.6670000000000001E-15</v>
      </c>
      <c r="L30" s="1">
        <v>2.6670000000000001E-15</v>
      </c>
      <c r="M30" s="1">
        <v>3.362E-12</v>
      </c>
    </row>
    <row r="31" spans="1:13" x14ac:dyDescent="0.45">
      <c r="A31">
        <v>30000</v>
      </c>
      <c r="B31" t="s">
        <v>2</v>
      </c>
      <c r="C31">
        <v>8.9595999999999995E-2</v>
      </c>
      <c r="D31" t="s">
        <v>2</v>
      </c>
      <c r="E31" t="s">
        <v>2</v>
      </c>
      <c r="F31">
        <v>44.095999999999997</v>
      </c>
      <c r="G31">
        <v>44.095999999999997</v>
      </c>
      <c r="I31">
        <v>8000</v>
      </c>
      <c r="J31" s="1">
        <v>1.4660000000000001E-14</v>
      </c>
      <c r="K31" s="1">
        <v>1.4660000000000001E-14</v>
      </c>
      <c r="L31" s="1">
        <v>1.4660000000000001E-14</v>
      </c>
      <c r="M31" s="1">
        <v>8.7259999999999998E-12</v>
      </c>
    </row>
    <row r="32" spans="1:13" x14ac:dyDescent="0.45">
      <c r="A32">
        <v>31000</v>
      </c>
      <c r="B32" t="s">
        <v>2</v>
      </c>
      <c r="C32">
        <v>0.118771</v>
      </c>
      <c r="D32" t="s">
        <v>2</v>
      </c>
      <c r="E32" t="s">
        <v>2</v>
      </c>
      <c r="F32">
        <v>42.904000000000003</v>
      </c>
      <c r="G32">
        <v>42.904000000000003</v>
      </c>
      <c r="I32">
        <v>9000</v>
      </c>
      <c r="J32" s="1">
        <v>8.7890000000000005E-14</v>
      </c>
      <c r="K32" s="1">
        <v>8.7890000000000005E-14</v>
      </c>
      <c r="L32" s="1">
        <v>8.7890000000000005E-14</v>
      </c>
      <c r="M32" s="1">
        <v>4.97E-11</v>
      </c>
    </row>
    <row r="33" spans="1:13" x14ac:dyDescent="0.45">
      <c r="A33">
        <v>32000</v>
      </c>
      <c r="B33" t="s">
        <v>2</v>
      </c>
      <c r="C33">
        <v>0.150445</v>
      </c>
      <c r="D33" t="s">
        <v>2</v>
      </c>
      <c r="E33" t="s">
        <v>2</v>
      </c>
      <c r="F33">
        <v>41.652000000000001</v>
      </c>
      <c r="G33">
        <v>41.652000000000001</v>
      </c>
      <c r="I33">
        <v>10000</v>
      </c>
      <c r="J33" s="1">
        <v>5.4219999999999995E-13</v>
      </c>
      <c r="K33" s="1">
        <v>5.4219999999999995E-13</v>
      </c>
      <c r="L33" s="1">
        <v>5.4219999999999995E-13</v>
      </c>
      <c r="M33" s="1">
        <v>2.9990000000000002E-10</v>
      </c>
    </row>
    <row r="34" spans="1:13" x14ac:dyDescent="0.45">
      <c r="A34">
        <v>33000</v>
      </c>
      <c r="B34" t="s">
        <v>2</v>
      </c>
      <c r="C34">
        <v>0.185144</v>
      </c>
      <c r="D34" t="s">
        <v>2</v>
      </c>
      <c r="E34" t="s">
        <v>2</v>
      </c>
      <c r="F34">
        <v>40.298000000000002</v>
      </c>
      <c r="G34">
        <v>40.298000000000002</v>
      </c>
      <c r="I34">
        <v>11000</v>
      </c>
      <c r="J34" s="1">
        <v>3.4269999999999998E-12</v>
      </c>
      <c r="K34" s="1">
        <v>3.4269999999999998E-12</v>
      </c>
      <c r="L34" s="1">
        <v>3.4269999999999998E-12</v>
      </c>
      <c r="M34" s="1">
        <v>1.8680000000000002E-9</v>
      </c>
    </row>
    <row r="35" spans="1:13" x14ac:dyDescent="0.45">
      <c r="A35">
        <v>34000</v>
      </c>
      <c r="B35" t="s">
        <v>2</v>
      </c>
      <c r="C35">
        <v>0.22353500000000001</v>
      </c>
      <c r="D35" t="s">
        <v>2</v>
      </c>
      <c r="E35" t="s">
        <v>2</v>
      </c>
      <c r="F35">
        <v>38.868000000000002</v>
      </c>
      <c r="G35">
        <v>38.868000000000002</v>
      </c>
      <c r="I35">
        <v>12000</v>
      </c>
      <c r="J35" s="1">
        <v>2.208E-11</v>
      </c>
      <c r="K35" s="1">
        <v>2.208E-11</v>
      </c>
      <c r="L35" s="1">
        <v>2.208E-11</v>
      </c>
      <c r="M35" s="1">
        <v>1.1900000000000001E-8</v>
      </c>
    </row>
    <row r="36" spans="1:13" x14ac:dyDescent="0.45">
      <c r="A36">
        <v>35000</v>
      </c>
      <c r="B36" t="s">
        <v>2</v>
      </c>
      <c r="C36">
        <v>0.26633800000000002</v>
      </c>
      <c r="D36" t="s">
        <v>2</v>
      </c>
      <c r="E36" t="s">
        <v>2</v>
      </c>
      <c r="F36">
        <v>37.414999999999999</v>
      </c>
      <c r="G36">
        <v>37.414999999999999</v>
      </c>
      <c r="I36">
        <v>13000</v>
      </c>
      <c r="J36" s="1">
        <v>1.4540000000000001E-10</v>
      </c>
      <c r="K36" s="1">
        <v>1.4540000000000001E-10</v>
      </c>
      <c r="L36" s="1">
        <v>1.4540000000000001E-10</v>
      </c>
      <c r="M36" s="1">
        <v>7.7470000000000005E-8</v>
      </c>
    </row>
    <row r="37" spans="1:13" x14ac:dyDescent="0.45">
      <c r="A37">
        <v>36000</v>
      </c>
      <c r="B37" t="s">
        <v>2</v>
      </c>
      <c r="C37">
        <v>0.31434400000000001</v>
      </c>
      <c r="D37" t="s">
        <v>2</v>
      </c>
      <c r="E37" t="s">
        <v>2</v>
      </c>
      <c r="F37">
        <v>35.942</v>
      </c>
      <c r="G37">
        <v>35.942</v>
      </c>
      <c r="I37">
        <v>14000</v>
      </c>
      <c r="J37" s="1">
        <v>9.9369999999999999E-10</v>
      </c>
      <c r="K37" s="1">
        <v>9.9369999999999999E-10</v>
      </c>
      <c r="L37" s="1">
        <v>9.9369999999999999E-10</v>
      </c>
      <c r="M37" s="1">
        <v>5.1979999999999998E-7</v>
      </c>
    </row>
    <row r="38" spans="1:13" x14ac:dyDescent="0.45">
      <c r="A38">
        <v>37000</v>
      </c>
      <c r="B38" t="s">
        <v>2</v>
      </c>
      <c r="C38">
        <v>0.36854599999999998</v>
      </c>
      <c r="D38" t="s">
        <v>2</v>
      </c>
      <c r="E38" t="s">
        <v>2</v>
      </c>
      <c r="F38">
        <v>34.454000000000001</v>
      </c>
      <c r="G38">
        <v>34.454000000000001</v>
      </c>
      <c r="I38">
        <v>15000</v>
      </c>
      <c r="J38" s="1">
        <v>7.0079999999999998E-9</v>
      </c>
      <c r="K38" s="1">
        <v>7.0079999999999998E-9</v>
      </c>
      <c r="L38" s="1">
        <v>7.0079999999999998E-9</v>
      </c>
      <c r="M38" s="1">
        <v>3.6059999999999999E-6</v>
      </c>
    </row>
    <row r="39" spans="1:13" x14ac:dyDescent="0.45">
      <c r="A39">
        <v>38000</v>
      </c>
      <c r="B39" t="s">
        <v>2</v>
      </c>
      <c r="C39">
        <v>0.43018099999999998</v>
      </c>
      <c r="D39" t="s">
        <v>2</v>
      </c>
      <c r="E39" t="s">
        <v>2</v>
      </c>
      <c r="F39">
        <v>32.950000000000003</v>
      </c>
      <c r="G39">
        <v>32.950000000000003</v>
      </c>
      <c r="I39">
        <v>16000</v>
      </c>
      <c r="J39" s="1">
        <v>5.0670000000000003E-8</v>
      </c>
      <c r="K39" s="1">
        <v>5.0670000000000003E-8</v>
      </c>
      <c r="L39" s="1">
        <v>5.0670000000000003E-8</v>
      </c>
      <c r="M39" s="1">
        <v>2.5729999999999999E-5</v>
      </c>
    </row>
    <row r="40" spans="1:13" x14ac:dyDescent="0.45">
      <c r="A40">
        <v>39000</v>
      </c>
      <c r="B40" t="s">
        <v>2</v>
      </c>
      <c r="C40">
        <v>0.50086900000000001</v>
      </c>
      <c r="D40" t="s">
        <v>2</v>
      </c>
      <c r="E40" t="s">
        <v>2</v>
      </c>
      <c r="F40">
        <v>31.416</v>
      </c>
      <c r="G40">
        <v>31.416</v>
      </c>
      <c r="I40">
        <v>17000</v>
      </c>
      <c r="J40" s="1">
        <v>3.7860000000000002E-7</v>
      </c>
      <c r="K40" s="1">
        <v>3.7860000000000002E-7</v>
      </c>
      <c r="L40" s="1">
        <v>3.7860000000000002E-7</v>
      </c>
      <c r="M40" s="1">
        <v>1.8919999999999999E-4</v>
      </c>
    </row>
    <row r="41" spans="1:13" x14ac:dyDescent="0.45">
      <c r="A41">
        <v>40000</v>
      </c>
      <c r="B41" t="s">
        <v>2</v>
      </c>
      <c r="C41">
        <v>0.58281099999999997</v>
      </c>
      <c r="D41" t="s">
        <v>2</v>
      </c>
      <c r="E41" t="s">
        <v>2</v>
      </c>
      <c r="F41">
        <v>29.856000000000002</v>
      </c>
      <c r="G41">
        <v>29.856000000000002</v>
      </c>
      <c r="I41">
        <v>18000</v>
      </c>
      <c r="J41" s="1">
        <v>2.9629999999999998E-6</v>
      </c>
      <c r="K41" s="1">
        <v>2.9579999999999999E-6</v>
      </c>
      <c r="L41" s="1">
        <v>2.9629999999999998E-6</v>
      </c>
      <c r="M41" s="1">
        <v>1.4469999999999999E-3</v>
      </c>
    </row>
    <row r="42" spans="1:13" x14ac:dyDescent="0.45">
      <c r="A42">
        <v>41000</v>
      </c>
      <c r="B42" t="s">
        <v>2</v>
      </c>
      <c r="C42">
        <v>0.67885899999999999</v>
      </c>
      <c r="D42" t="s">
        <v>2</v>
      </c>
      <c r="E42" t="s">
        <v>2</v>
      </c>
      <c r="F42">
        <v>28.277000000000001</v>
      </c>
      <c r="G42">
        <v>28.277000000000001</v>
      </c>
      <c r="I42">
        <v>19000</v>
      </c>
      <c r="J42" s="1">
        <v>2.472E-5</v>
      </c>
      <c r="K42" s="1">
        <v>2.4430000000000002E-5</v>
      </c>
      <c r="L42" s="1">
        <v>2.472E-5</v>
      </c>
      <c r="M42" s="1">
        <v>1.166E-2</v>
      </c>
    </row>
    <row r="43" spans="1:13" x14ac:dyDescent="0.45">
      <c r="A43">
        <v>42000</v>
      </c>
      <c r="B43" t="s">
        <v>2</v>
      </c>
      <c r="C43">
        <v>0.79290300000000002</v>
      </c>
      <c r="D43" t="s">
        <v>2</v>
      </c>
      <c r="E43" t="s">
        <v>2</v>
      </c>
      <c r="F43">
        <v>26.672999999999998</v>
      </c>
      <c r="G43">
        <v>26.672999999999998</v>
      </c>
      <c r="I43">
        <v>20000</v>
      </c>
      <c r="J43" s="1">
        <v>2.2949999999999999E-4</v>
      </c>
      <c r="K43" s="1">
        <v>2.0689999999999999E-4</v>
      </c>
      <c r="L43" s="1">
        <v>2.296E-4</v>
      </c>
      <c r="M43" s="1">
        <v>9.8659999999999998E-2</v>
      </c>
    </row>
    <row r="44" spans="1:13" x14ac:dyDescent="0.45">
      <c r="A44">
        <v>43000</v>
      </c>
      <c r="B44" t="s">
        <v>2</v>
      </c>
      <c r="C44">
        <v>0.930508</v>
      </c>
      <c r="D44" t="s">
        <v>2</v>
      </c>
      <c r="E44" t="s">
        <v>2</v>
      </c>
      <c r="F44">
        <v>25.033999999999999</v>
      </c>
      <c r="G44">
        <v>25.033999999999999</v>
      </c>
      <c r="I44">
        <v>21000</v>
      </c>
      <c r="J44" s="1">
        <v>2.6779999999999998E-3</v>
      </c>
      <c r="K44" s="1">
        <v>8.9019999999999995E-4</v>
      </c>
      <c r="L44" s="1">
        <v>2.6849999999999999E-3</v>
      </c>
      <c r="M44" s="1">
        <v>0.66849999999999998</v>
      </c>
    </row>
    <row r="45" spans="1:13" x14ac:dyDescent="0.45">
      <c r="A45">
        <v>44000</v>
      </c>
      <c r="B45" t="s">
        <v>2</v>
      </c>
      <c r="C45">
        <v>1.100055</v>
      </c>
      <c r="D45" t="s">
        <v>2</v>
      </c>
      <c r="E45" t="s">
        <v>2</v>
      </c>
      <c r="F45">
        <v>23.347000000000001</v>
      </c>
      <c r="G45">
        <v>23.347000000000001</v>
      </c>
      <c r="I45">
        <v>22000</v>
      </c>
      <c r="J45" s="1">
        <v>4.7300000000000002E-2</v>
      </c>
      <c r="K45" s="1">
        <v>2.2780000000000002E-9</v>
      </c>
      <c r="L45" s="1">
        <v>4.9639999999999997E-2</v>
      </c>
      <c r="M45" s="1">
        <v>1</v>
      </c>
    </row>
    <row r="46" spans="1:13" x14ac:dyDescent="0.45">
      <c r="A46">
        <v>45000</v>
      </c>
      <c r="B46" t="s">
        <v>2</v>
      </c>
      <c r="C46">
        <v>1.314756</v>
      </c>
      <c r="D46" t="s">
        <v>2</v>
      </c>
      <c r="E46" t="s">
        <v>2</v>
      </c>
      <c r="F46">
        <v>21.588000000000001</v>
      </c>
      <c r="G46">
        <v>21.588000000000001</v>
      </c>
      <c r="I46">
        <v>23000</v>
      </c>
      <c r="J46" s="1">
        <v>0.92010000000000003</v>
      </c>
      <c r="K46" t="s">
        <v>8</v>
      </c>
      <c r="L46" s="1">
        <v>2.0470000000000001E-99</v>
      </c>
      <c r="M46" s="1">
        <v>1</v>
      </c>
    </row>
    <row r="47" spans="1:13" x14ac:dyDescent="0.45">
      <c r="A47">
        <v>46000</v>
      </c>
      <c r="B47" t="s">
        <v>2</v>
      </c>
      <c r="C47">
        <v>1.5993679999999999</v>
      </c>
      <c r="D47" t="s">
        <v>2</v>
      </c>
      <c r="E47" t="s">
        <v>2</v>
      </c>
      <c r="F47">
        <v>19.655999999999999</v>
      </c>
      <c r="G47">
        <v>19.655999999999999</v>
      </c>
      <c r="I47">
        <v>24000</v>
      </c>
      <c r="J47" s="1">
        <v>1</v>
      </c>
      <c r="K47" s="1">
        <v>0</v>
      </c>
      <c r="L47" s="1">
        <v>0</v>
      </c>
      <c r="M47" s="1">
        <v>1</v>
      </c>
    </row>
    <row r="48" spans="1:13" x14ac:dyDescent="0.45">
      <c r="A48">
        <v>47000</v>
      </c>
      <c r="B48" t="s">
        <v>2</v>
      </c>
      <c r="C48">
        <v>2.006993</v>
      </c>
      <c r="D48" t="s">
        <v>2</v>
      </c>
      <c r="E48" t="s">
        <v>2</v>
      </c>
      <c r="F48">
        <v>17.484999999999999</v>
      </c>
      <c r="G48">
        <v>17.484999999999999</v>
      </c>
      <c r="I48">
        <v>25000</v>
      </c>
      <c r="J48" s="1">
        <v>1</v>
      </c>
      <c r="K48" s="1">
        <v>0</v>
      </c>
      <c r="L48" s="1">
        <v>0</v>
      </c>
      <c r="M48" s="1">
        <v>1</v>
      </c>
    </row>
    <row r="49" spans="1:13" x14ac:dyDescent="0.45">
      <c r="A49">
        <v>48000</v>
      </c>
      <c r="B49" t="s">
        <v>2</v>
      </c>
      <c r="C49">
        <v>2.721695</v>
      </c>
      <c r="D49" t="s">
        <v>2</v>
      </c>
      <c r="E49" t="s">
        <v>2</v>
      </c>
      <c r="F49">
        <v>14.371</v>
      </c>
      <c r="G49">
        <v>14.371</v>
      </c>
      <c r="I49">
        <v>26000</v>
      </c>
      <c r="J49" s="1">
        <v>1</v>
      </c>
      <c r="K49" s="1">
        <v>0</v>
      </c>
      <c r="L49" s="1">
        <v>0</v>
      </c>
      <c r="M49" s="1">
        <v>1</v>
      </c>
    </row>
    <row r="50" spans="1:13" x14ac:dyDescent="0.45">
      <c r="A50">
        <v>48424</v>
      </c>
      <c r="B50" t="s">
        <v>2</v>
      </c>
      <c r="C50">
        <v>3.5267080000000002</v>
      </c>
      <c r="D50" t="s">
        <v>2</v>
      </c>
      <c r="E50" t="s">
        <v>2</v>
      </c>
      <c r="F50">
        <v>11.074</v>
      </c>
      <c r="G50">
        <v>11.074</v>
      </c>
      <c r="I50">
        <v>27000</v>
      </c>
      <c r="J50" s="1">
        <v>1</v>
      </c>
      <c r="K50" s="1">
        <v>0</v>
      </c>
      <c r="L50" s="1">
        <v>0</v>
      </c>
      <c r="M50" s="1">
        <v>1</v>
      </c>
    </row>
    <row r="51" spans="1:13" x14ac:dyDescent="0.45">
      <c r="I51">
        <v>28000</v>
      </c>
      <c r="J51" s="1">
        <v>1</v>
      </c>
      <c r="K51" s="1">
        <v>0</v>
      </c>
      <c r="L51" s="1">
        <v>0</v>
      </c>
      <c r="M51" s="1">
        <v>1</v>
      </c>
    </row>
    <row r="52" spans="1:13" x14ac:dyDescent="0.45">
      <c r="I52">
        <v>29000</v>
      </c>
      <c r="J52" s="1">
        <v>1</v>
      </c>
      <c r="K52" s="1">
        <v>0</v>
      </c>
      <c r="L52" s="1">
        <v>0</v>
      </c>
      <c r="M52" s="1">
        <v>1</v>
      </c>
    </row>
    <row r="53" spans="1:13" x14ac:dyDescent="0.45">
      <c r="I53">
        <v>30000</v>
      </c>
      <c r="J53" s="1">
        <v>1</v>
      </c>
      <c r="K53" s="1">
        <v>0</v>
      </c>
      <c r="L53" s="1">
        <v>0</v>
      </c>
      <c r="M53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MC_from_005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Ocampo</dc:creator>
  <cp:lastModifiedBy>Ocampo De Los Rios, Juan</cp:lastModifiedBy>
  <dcterms:created xsi:type="dcterms:W3CDTF">2016-10-05T21:39:00Z</dcterms:created>
  <dcterms:modified xsi:type="dcterms:W3CDTF">2022-07-19T21:17:23Z</dcterms:modified>
</cp:coreProperties>
</file>